
<file path=[Content_Types].xml><?xml version="1.0" encoding="utf-8"?>
<Types xmlns="http://schemas.openxmlformats.org/package/2006/content-types">
  <Default Extension="bin" ContentType="application/vnd.openxmlformats-officedocument.spreadsheetml.printerSettings"/>
  <Default Extension="docx" ContentType="application/vnd.openxmlformats-officedocument.wordprocessingml.document"/>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912"/>
  <workbookPr hidePivotFieldList="1"/>
  <mc:AlternateContent xmlns:mc="http://schemas.openxmlformats.org/markup-compatibility/2006">
    <mc:Choice Requires="x15">
      <x15ac:absPath xmlns:x15ac="http://schemas.microsoft.com/office/spreadsheetml/2010/11/ac" url="/Users/cgustafson6/Desktop/FLASH DRIVE/Working Papers/Beghin_Sustainability Paper/R&amp;R/"/>
    </mc:Choice>
  </mc:AlternateContent>
  <xr:revisionPtr revIDLastSave="0" documentId="13_ncr:1_{F18791C5-1338-9E48-8CD3-D948BF7A8792}" xr6:coauthVersionLast="47" xr6:coauthVersionMax="47" xr10:uidLastSave="{00000000-0000-0000-0000-000000000000}"/>
  <bookViews>
    <workbookView xWindow="29460" yWindow="500" windowWidth="50540" windowHeight="25520" tabRatio="467" xr2:uid="{00000000-000D-0000-FFFF-FFFF00000000}"/>
  </bookViews>
  <sheets>
    <sheet name="final studies selection analysi" sheetId="1" r:id="rId1"/>
    <sheet name="summary table  for  the paper" sheetId="8" r:id="rId2"/>
    <sheet name="statistical summary" sheetId="2" r:id="rId3"/>
    <sheet name="search information flow diagram" sheetId="9" r:id="rId4"/>
  </sheets>
  <definedNames>
    <definedName name="_xlnm._FilterDatabase" localSheetId="0" hidden="1">'final studies selection analysi'!$A$1:$W$65</definedName>
    <definedName name="_xlnm._FilterDatabase" localSheetId="1" hidden="1">'summary table  for  the paper'!$A$1:$J$64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X61" i="1" l="1"/>
  <c r="Q15" i="2" l="1"/>
  <c r="Q16" i="2"/>
  <c r="A59" i="8"/>
  <c r="B59" i="8"/>
  <c r="C59" i="8"/>
  <c r="D59" i="8"/>
  <c r="E59" i="8"/>
  <c r="F59" i="8"/>
  <c r="G59" i="8"/>
  <c r="H59" i="8"/>
  <c r="I59" i="8"/>
  <c r="J59" i="8"/>
  <c r="A60" i="8"/>
  <c r="B60" i="8"/>
  <c r="C60" i="8"/>
  <c r="D60" i="8"/>
  <c r="E60" i="8"/>
  <c r="F60" i="8"/>
  <c r="G60" i="8"/>
  <c r="H60" i="8"/>
  <c r="I60" i="8"/>
  <c r="J60" i="8"/>
  <c r="A3" i="8"/>
  <c r="B3" i="8"/>
  <c r="C3" i="8"/>
  <c r="D3" i="8"/>
  <c r="E3" i="8"/>
  <c r="F3" i="8"/>
  <c r="G3" i="8"/>
  <c r="H3" i="8"/>
  <c r="I3" i="8"/>
  <c r="J3" i="8"/>
  <c r="A4" i="8"/>
  <c r="B4" i="8"/>
  <c r="C4" i="8"/>
  <c r="D4" i="8"/>
  <c r="E4" i="8"/>
  <c r="F4" i="8"/>
  <c r="G4" i="8"/>
  <c r="H4" i="8"/>
  <c r="I4" i="8"/>
  <c r="J4" i="8"/>
  <c r="A5" i="8"/>
  <c r="B5" i="8"/>
  <c r="C5" i="8"/>
  <c r="D5" i="8"/>
  <c r="E5" i="8"/>
  <c r="F5" i="8"/>
  <c r="G5" i="8"/>
  <c r="H5" i="8"/>
  <c r="I5" i="8"/>
  <c r="J5" i="8"/>
  <c r="A6" i="8"/>
  <c r="B6" i="8"/>
  <c r="C6" i="8"/>
  <c r="D6" i="8"/>
  <c r="E6" i="8"/>
  <c r="F6" i="8"/>
  <c r="G6" i="8"/>
  <c r="H6" i="8"/>
  <c r="I6" i="8"/>
  <c r="J6" i="8"/>
  <c r="A7" i="8"/>
  <c r="B7" i="8"/>
  <c r="C7" i="8"/>
  <c r="D7" i="8"/>
  <c r="E7" i="8"/>
  <c r="F7" i="8"/>
  <c r="G7" i="8"/>
  <c r="H7" i="8"/>
  <c r="I7" i="8"/>
  <c r="J7" i="8"/>
  <c r="A8" i="8"/>
  <c r="B8" i="8"/>
  <c r="C8" i="8"/>
  <c r="D8" i="8"/>
  <c r="E8" i="8"/>
  <c r="F8" i="8"/>
  <c r="G8" i="8"/>
  <c r="H8" i="8"/>
  <c r="I8" i="8"/>
  <c r="J8" i="8"/>
  <c r="A9" i="8"/>
  <c r="B9" i="8"/>
  <c r="C9" i="8"/>
  <c r="D9" i="8"/>
  <c r="E9" i="8"/>
  <c r="F9" i="8"/>
  <c r="G9" i="8"/>
  <c r="H9" i="8"/>
  <c r="I9" i="8"/>
  <c r="J9" i="8"/>
  <c r="A10" i="8"/>
  <c r="B10" i="8"/>
  <c r="C10" i="8"/>
  <c r="D10" i="8"/>
  <c r="E10" i="8"/>
  <c r="F10" i="8"/>
  <c r="G10" i="8"/>
  <c r="H10" i="8"/>
  <c r="I10" i="8"/>
  <c r="J10" i="8"/>
  <c r="A11" i="8"/>
  <c r="B11" i="8"/>
  <c r="C11" i="8"/>
  <c r="D11" i="8"/>
  <c r="E11" i="8"/>
  <c r="F11" i="8"/>
  <c r="G11" i="8"/>
  <c r="H11" i="8"/>
  <c r="I11" i="8"/>
  <c r="J11" i="8"/>
  <c r="A12" i="8"/>
  <c r="B12" i="8"/>
  <c r="C12" i="8"/>
  <c r="D12" i="8"/>
  <c r="E12" i="8"/>
  <c r="F12" i="8"/>
  <c r="G12" i="8"/>
  <c r="H12" i="8"/>
  <c r="I12" i="8"/>
  <c r="J12" i="8"/>
  <c r="A13" i="8"/>
  <c r="B13" i="8"/>
  <c r="C13" i="8"/>
  <c r="D13" i="8"/>
  <c r="E13" i="8"/>
  <c r="F13" i="8"/>
  <c r="G13" i="8"/>
  <c r="H13" i="8"/>
  <c r="I13" i="8"/>
  <c r="J13" i="8"/>
  <c r="A14" i="8"/>
  <c r="B14" i="8"/>
  <c r="C14" i="8"/>
  <c r="D14" i="8"/>
  <c r="E14" i="8"/>
  <c r="F14" i="8"/>
  <c r="G14" i="8"/>
  <c r="H14" i="8"/>
  <c r="I14" i="8"/>
  <c r="J14" i="8"/>
  <c r="A15" i="8"/>
  <c r="B15" i="8"/>
  <c r="C15" i="8"/>
  <c r="D15" i="8"/>
  <c r="E15" i="8"/>
  <c r="F15" i="8"/>
  <c r="G15" i="8"/>
  <c r="H15" i="8"/>
  <c r="I15" i="8"/>
  <c r="J15" i="8"/>
  <c r="A16" i="8"/>
  <c r="B16" i="8"/>
  <c r="C16" i="8"/>
  <c r="D16" i="8"/>
  <c r="E16" i="8"/>
  <c r="F16" i="8"/>
  <c r="G16" i="8"/>
  <c r="H16" i="8"/>
  <c r="I16" i="8"/>
  <c r="J16" i="8"/>
  <c r="A17" i="8"/>
  <c r="B17" i="8"/>
  <c r="C17" i="8"/>
  <c r="D17" i="8"/>
  <c r="E17" i="8"/>
  <c r="F17" i="8"/>
  <c r="G17" i="8"/>
  <c r="H17" i="8"/>
  <c r="I17" i="8"/>
  <c r="J17" i="8"/>
  <c r="A18" i="8"/>
  <c r="B18" i="8"/>
  <c r="C18" i="8"/>
  <c r="D18" i="8"/>
  <c r="E18" i="8"/>
  <c r="F18" i="8"/>
  <c r="G18" i="8"/>
  <c r="H18" i="8"/>
  <c r="I18" i="8"/>
  <c r="J18" i="8"/>
  <c r="A19" i="8"/>
  <c r="B19" i="8"/>
  <c r="C19" i="8"/>
  <c r="D19" i="8"/>
  <c r="E19" i="8"/>
  <c r="F19" i="8"/>
  <c r="G19" i="8"/>
  <c r="H19" i="8"/>
  <c r="I19" i="8"/>
  <c r="J19" i="8"/>
  <c r="A20" i="8"/>
  <c r="B20" i="8"/>
  <c r="C20" i="8"/>
  <c r="D20" i="8"/>
  <c r="E20" i="8"/>
  <c r="F20" i="8"/>
  <c r="G20" i="8"/>
  <c r="H20" i="8"/>
  <c r="I20" i="8"/>
  <c r="J20" i="8"/>
  <c r="A21" i="8"/>
  <c r="B21" i="8"/>
  <c r="C21" i="8"/>
  <c r="D21" i="8"/>
  <c r="E21" i="8"/>
  <c r="F21" i="8"/>
  <c r="G21" i="8"/>
  <c r="H21" i="8"/>
  <c r="I21" i="8"/>
  <c r="J21" i="8"/>
  <c r="A22" i="8"/>
  <c r="B22" i="8"/>
  <c r="C22" i="8"/>
  <c r="D22" i="8"/>
  <c r="E22" i="8"/>
  <c r="F22" i="8"/>
  <c r="G22" i="8"/>
  <c r="H22" i="8"/>
  <c r="I22" i="8"/>
  <c r="J22" i="8"/>
  <c r="A23" i="8"/>
  <c r="B23" i="8"/>
  <c r="C23" i="8"/>
  <c r="D23" i="8"/>
  <c r="E23" i="8"/>
  <c r="F23" i="8"/>
  <c r="G23" i="8"/>
  <c r="H23" i="8"/>
  <c r="I23" i="8"/>
  <c r="J23" i="8"/>
  <c r="A24" i="8"/>
  <c r="B24" i="8"/>
  <c r="C24" i="8"/>
  <c r="D24" i="8"/>
  <c r="E24" i="8"/>
  <c r="F24" i="8"/>
  <c r="G24" i="8"/>
  <c r="H24" i="8"/>
  <c r="I24" i="8"/>
  <c r="J24" i="8"/>
  <c r="A25" i="8"/>
  <c r="B25" i="8"/>
  <c r="C25" i="8"/>
  <c r="D25" i="8"/>
  <c r="E25" i="8"/>
  <c r="F25" i="8"/>
  <c r="G25" i="8"/>
  <c r="H25" i="8"/>
  <c r="I25" i="8"/>
  <c r="J25" i="8"/>
  <c r="A26" i="8"/>
  <c r="B26" i="8"/>
  <c r="C26" i="8"/>
  <c r="D26" i="8"/>
  <c r="E26" i="8"/>
  <c r="F26" i="8"/>
  <c r="G26" i="8"/>
  <c r="H26" i="8"/>
  <c r="I26" i="8"/>
  <c r="J26" i="8"/>
  <c r="A27" i="8"/>
  <c r="B27" i="8"/>
  <c r="C27" i="8"/>
  <c r="D27" i="8"/>
  <c r="E27" i="8"/>
  <c r="F27" i="8"/>
  <c r="G27" i="8"/>
  <c r="H27" i="8"/>
  <c r="I27" i="8"/>
  <c r="J27" i="8"/>
  <c r="A28" i="8"/>
  <c r="B28" i="8"/>
  <c r="C28" i="8"/>
  <c r="D28" i="8"/>
  <c r="E28" i="8"/>
  <c r="F28" i="8"/>
  <c r="G28" i="8"/>
  <c r="H28" i="8"/>
  <c r="I28" i="8"/>
  <c r="J28" i="8"/>
  <c r="A29" i="8"/>
  <c r="B29" i="8"/>
  <c r="C29" i="8"/>
  <c r="D29" i="8"/>
  <c r="E29" i="8"/>
  <c r="F29" i="8"/>
  <c r="G29" i="8"/>
  <c r="H29" i="8"/>
  <c r="I29" i="8"/>
  <c r="J29" i="8"/>
  <c r="A30" i="8"/>
  <c r="B30" i="8"/>
  <c r="C30" i="8"/>
  <c r="D30" i="8"/>
  <c r="E30" i="8"/>
  <c r="F30" i="8"/>
  <c r="G30" i="8"/>
  <c r="H30" i="8"/>
  <c r="I30" i="8"/>
  <c r="J30" i="8"/>
  <c r="A31" i="8"/>
  <c r="B31" i="8"/>
  <c r="C31" i="8"/>
  <c r="D31" i="8"/>
  <c r="E31" i="8"/>
  <c r="F31" i="8"/>
  <c r="G31" i="8"/>
  <c r="H31" i="8"/>
  <c r="I31" i="8"/>
  <c r="J31" i="8"/>
  <c r="A32" i="8"/>
  <c r="B32" i="8"/>
  <c r="C32" i="8"/>
  <c r="D32" i="8"/>
  <c r="E32" i="8"/>
  <c r="F32" i="8"/>
  <c r="G32" i="8"/>
  <c r="H32" i="8"/>
  <c r="I32" i="8"/>
  <c r="J32" i="8"/>
  <c r="A33" i="8"/>
  <c r="B33" i="8"/>
  <c r="C33" i="8"/>
  <c r="D33" i="8"/>
  <c r="E33" i="8"/>
  <c r="F33" i="8"/>
  <c r="G33" i="8"/>
  <c r="H33" i="8"/>
  <c r="I33" i="8"/>
  <c r="J33" i="8"/>
  <c r="A34" i="8"/>
  <c r="B34" i="8"/>
  <c r="C34" i="8"/>
  <c r="D34" i="8"/>
  <c r="E34" i="8"/>
  <c r="F34" i="8"/>
  <c r="G34" i="8"/>
  <c r="H34" i="8"/>
  <c r="I34" i="8"/>
  <c r="J34" i="8"/>
  <c r="A35" i="8"/>
  <c r="B35" i="8"/>
  <c r="C35" i="8"/>
  <c r="D35" i="8"/>
  <c r="E35" i="8"/>
  <c r="F35" i="8"/>
  <c r="G35" i="8"/>
  <c r="H35" i="8"/>
  <c r="I35" i="8"/>
  <c r="J35" i="8"/>
  <c r="A36" i="8"/>
  <c r="B36" i="8"/>
  <c r="C36" i="8"/>
  <c r="D36" i="8"/>
  <c r="E36" i="8"/>
  <c r="F36" i="8"/>
  <c r="G36" i="8"/>
  <c r="H36" i="8"/>
  <c r="I36" i="8"/>
  <c r="J36" i="8"/>
  <c r="A37" i="8"/>
  <c r="B37" i="8"/>
  <c r="C37" i="8"/>
  <c r="D37" i="8"/>
  <c r="E37" i="8"/>
  <c r="F37" i="8"/>
  <c r="G37" i="8"/>
  <c r="H37" i="8"/>
  <c r="I37" i="8"/>
  <c r="J37" i="8"/>
  <c r="A38" i="8"/>
  <c r="B38" i="8"/>
  <c r="C38" i="8"/>
  <c r="D38" i="8"/>
  <c r="E38" i="8"/>
  <c r="F38" i="8"/>
  <c r="G38" i="8"/>
  <c r="H38" i="8"/>
  <c r="I38" i="8"/>
  <c r="J38" i="8"/>
  <c r="A39" i="8"/>
  <c r="B39" i="8"/>
  <c r="C39" i="8"/>
  <c r="D39" i="8"/>
  <c r="E39" i="8"/>
  <c r="F39" i="8"/>
  <c r="G39" i="8"/>
  <c r="H39" i="8"/>
  <c r="I39" i="8"/>
  <c r="J39" i="8"/>
  <c r="A40" i="8"/>
  <c r="B40" i="8"/>
  <c r="C40" i="8"/>
  <c r="D40" i="8"/>
  <c r="E40" i="8"/>
  <c r="F40" i="8"/>
  <c r="G40" i="8"/>
  <c r="H40" i="8"/>
  <c r="I40" i="8"/>
  <c r="J40" i="8"/>
  <c r="A41" i="8"/>
  <c r="B41" i="8"/>
  <c r="C41" i="8"/>
  <c r="D41" i="8"/>
  <c r="E41" i="8"/>
  <c r="F41" i="8"/>
  <c r="G41" i="8"/>
  <c r="H41" i="8"/>
  <c r="I41" i="8"/>
  <c r="J41" i="8"/>
  <c r="A42" i="8"/>
  <c r="B42" i="8"/>
  <c r="C42" i="8"/>
  <c r="D42" i="8"/>
  <c r="E42" i="8"/>
  <c r="F42" i="8"/>
  <c r="G42" i="8"/>
  <c r="H42" i="8"/>
  <c r="I42" i="8"/>
  <c r="J42" i="8"/>
  <c r="A43" i="8"/>
  <c r="B43" i="8"/>
  <c r="C43" i="8"/>
  <c r="D43" i="8"/>
  <c r="E43" i="8"/>
  <c r="F43" i="8"/>
  <c r="G43" i="8"/>
  <c r="H43" i="8"/>
  <c r="I43" i="8"/>
  <c r="J43" i="8"/>
  <c r="A44" i="8"/>
  <c r="B44" i="8"/>
  <c r="C44" i="8"/>
  <c r="D44" i="8"/>
  <c r="E44" i="8"/>
  <c r="F44" i="8"/>
  <c r="G44" i="8"/>
  <c r="H44" i="8"/>
  <c r="I44" i="8"/>
  <c r="J44" i="8"/>
  <c r="A45" i="8"/>
  <c r="B45" i="8"/>
  <c r="C45" i="8"/>
  <c r="D45" i="8"/>
  <c r="E45" i="8"/>
  <c r="F45" i="8"/>
  <c r="G45" i="8"/>
  <c r="H45" i="8"/>
  <c r="I45" i="8"/>
  <c r="J45" i="8"/>
  <c r="A46" i="8"/>
  <c r="B46" i="8"/>
  <c r="C46" i="8"/>
  <c r="D46" i="8"/>
  <c r="E46" i="8"/>
  <c r="F46" i="8"/>
  <c r="G46" i="8"/>
  <c r="H46" i="8"/>
  <c r="I46" i="8"/>
  <c r="J46" i="8"/>
  <c r="A47" i="8"/>
  <c r="B47" i="8"/>
  <c r="C47" i="8"/>
  <c r="D47" i="8"/>
  <c r="E47" i="8"/>
  <c r="F47" i="8"/>
  <c r="G47" i="8"/>
  <c r="H47" i="8"/>
  <c r="I47" i="8"/>
  <c r="J47" i="8"/>
  <c r="A48" i="8"/>
  <c r="B48" i="8"/>
  <c r="C48" i="8"/>
  <c r="D48" i="8"/>
  <c r="E48" i="8"/>
  <c r="F48" i="8"/>
  <c r="G48" i="8"/>
  <c r="H48" i="8"/>
  <c r="I48" i="8"/>
  <c r="J48" i="8"/>
  <c r="A49" i="8"/>
  <c r="B49" i="8"/>
  <c r="C49" i="8"/>
  <c r="D49" i="8"/>
  <c r="E49" i="8"/>
  <c r="F49" i="8"/>
  <c r="G49" i="8"/>
  <c r="H49" i="8"/>
  <c r="I49" i="8"/>
  <c r="J49" i="8"/>
  <c r="A50" i="8"/>
  <c r="B50" i="8"/>
  <c r="C50" i="8"/>
  <c r="D50" i="8"/>
  <c r="E50" i="8"/>
  <c r="F50" i="8"/>
  <c r="G50" i="8"/>
  <c r="H50" i="8"/>
  <c r="I50" i="8"/>
  <c r="J50" i="8"/>
  <c r="A51" i="8"/>
  <c r="B51" i="8"/>
  <c r="C51" i="8"/>
  <c r="D51" i="8"/>
  <c r="E51" i="8"/>
  <c r="F51" i="8"/>
  <c r="G51" i="8"/>
  <c r="H51" i="8"/>
  <c r="I51" i="8"/>
  <c r="J51" i="8"/>
  <c r="A52" i="8"/>
  <c r="B52" i="8"/>
  <c r="C52" i="8"/>
  <c r="D52" i="8"/>
  <c r="E52" i="8"/>
  <c r="F52" i="8"/>
  <c r="G52" i="8"/>
  <c r="H52" i="8"/>
  <c r="I52" i="8"/>
  <c r="J52" i="8"/>
  <c r="A53" i="8"/>
  <c r="B53" i="8"/>
  <c r="C53" i="8"/>
  <c r="D53" i="8"/>
  <c r="E53" i="8"/>
  <c r="F53" i="8"/>
  <c r="G53" i="8"/>
  <c r="H53" i="8"/>
  <c r="I53" i="8"/>
  <c r="J53" i="8"/>
  <c r="A54" i="8"/>
  <c r="B54" i="8"/>
  <c r="C54" i="8"/>
  <c r="D54" i="8"/>
  <c r="E54" i="8"/>
  <c r="F54" i="8"/>
  <c r="G54" i="8"/>
  <c r="H54" i="8"/>
  <c r="I54" i="8"/>
  <c r="J54" i="8"/>
  <c r="A55" i="8"/>
  <c r="B55" i="8"/>
  <c r="C55" i="8"/>
  <c r="D55" i="8"/>
  <c r="E55" i="8"/>
  <c r="F55" i="8"/>
  <c r="G55" i="8"/>
  <c r="H55" i="8"/>
  <c r="I55" i="8"/>
  <c r="J55" i="8"/>
  <c r="A56" i="8"/>
  <c r="B56" i="8"/>
  <c r="C56" i="8"/>
  <c r="D56" i="8"/>
  <c r="E56" i="8"/>
  <c r="F56" i="8"/>
  <c r="G56" i="8"/>
  <c r="H56" i="8"/>
  <c r="I56" i="8"/>
  <c r="J56" i="8"/>
  <c r="A57" i="8"/>
  <c r="B57" i="8"/>
  <c r="C57" i="8"/>
  <c r="D57" i="8"/>
  <c r="E57" i="8"/>
  <c r="F57" i="8"/>
  <c r="G57" i="8"/>
  <c r="H57" i="8"/>
  <c r="I57" i="8"/>
  <c r="J57" i="8"/>
  <c r="A58" i="8"/>
  <c r="B58" i="8"/>
  <c r="C58" i="8"/>
  <c r="D58" i="8"/>
  <c r="E58" i="8"/>
  <c r="F58" i="8"/>
  <c r="G58" i="8"/>
  <c r="H58" i="8"/>
  <c r="I58" i="8"/>
  <c r="J58" i="8"/>
  <c r="J2" i="8"/>
  <c r="H2" i="8"/>
  <c r="I2" i="8"/>
  <c r="G2" i="8"/>
  <c r="F2" i="8"/>
  <c r="E2" i="8"/>
  <c r="D2" i="8"/>
  <c r="C2" i="8"/>
  <c r="A2" i="8"/>
  <c r="B2" i="8"/>
  <c r="A3" i="1" l="1"/>
  <c r="A4" i="1" s="1"/>
  <c r="A5" i="1" s="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l="1"/>
  <c r="P2" i="2"/>
  <c r="W61" i="1"/>
  <c r="S61" i="1" l="1"/>
  <c r="R61" i="1"/>
  <c r="Q61" i="1"/>
  <c r="S21" i="2" s="1"/>
  <c r="I61" i="2"/>
  <c r="J61" i="2"/>
  <c r="K61" i="2"/>
  <c r="H61" i="2"/>
  <c r="J61" i="1"/>
  <c r="P5" i="2" s="1"/>
  <c r="R22" i="2"/>
  <c r="R23" i="2"/>
  <c r="R24" i="2"/>
  <c r="R25" i="2"/>
  <c r="Q14" i="2"/>
  <c r="Q13" i="2"/>
  <c r="Q12" i="2"/>
  <c r="Q17" i="2" l="1"/>
  <c r="G61" i="2"/>
  <c r="Q62" i="1"/>
  <c r="S22" i="2" s="1"/>
  <c r="Q65" i="1"/>
  <c r="S25" i="2" s="1"/>
  <c r="Q64" i="1"/>
  <c r="S24" i="2" s="1"/>
  <c r="Q63" i="1"/>
  <c r="S23" i="2" s="1"/>
  <c r="U21" i="2"/>
  <c r="T21" i="2"/>
  <c r="P61" i="1"/>
  <c r="R21" i="2" s="1"/>
  <c r="O61" i="1"/>
  <c r="Q21" i="2" s="1"/>
  <c r="I61" i="1"/>
  <c r="P3" i="2" s="1"/>
  <c r="H61" i="1"/>
  <c r="P4" i="2" s="1"/>
</calcChain>
</file>

<file path=xl/sharedStrings.xml><?xml version="1.0" encoding="utf-8"?>
<sst xmlns="http://schemas.openxmlformats.org/spreadsheetml/2006/main" count="1427" uniqueCount="671">
  <si>
    <t>study number</t>
  </si>
  <si>
    <t>year</t>
  </si>
  <si>
    <t>Full reference</t>
  </si>
  <si>
    <t>topic</t>
  </si>
  <si>
    <t>what is estimated</t>
  </si>
  <si>
    <t>wtp</t>
  </si>
  <si>
    <t>attitude acceptance</t>
  </si>
  <si>
    <t>comparative</t>
  </si>
  <si>
    <t>trait(s)</t>
  </si>
  <si>
    <t>method</t>
  </si>
  <si>
    <t>sample size (kept)</t>
  </si>
  <si>
    <t>estimated values</t>
  </si>
  <si>
    <t>GMO</t>
  </si>
  <si>
    <t>GE gene / genome editing crispr talen</t>
  </si>
  <si>
    <t>NPETs/NBTs (a a group), rnai, cisgenic</t>
  </si>
  <si>
    <t>conventional/ hybrids</t>
  </si>
  <si>
    <t>organic</t>
  </si>
  <si>
    <t>country</t>
  </si>
  <si>
    <t>population sampled</t>
  </si>
  <si>
    <t>heterogeneity</t>
  </si>
  <si>
    <t>An, Henry, Wiktor L. Adamowicz, and Patrick Lloyd-Smith. "Strategic behavior in stated preferences and the demand for gene-edited canola oil." mimeo (2019).</t>
  </si>
  <si>
    <t>WTP for GE canola oil wrt to GMO canola oil and addressing hypothetical bias and strategic behavior of respondents</t>
  </si>
  <si>
    <t>canola oil</t>
  </si>
  <si>
    <t>WTP for GE canola oil wrt to GMO canola oil</t>
  </si>
  <si>
    <t>x</t>
  </si>
  <si>
    <t>low saturated oil content, country of origin. Canadian canola is either or both insecticide/herbicide resistant</t>
  </si>
  <si>
    <t>stated preferences with choice experiment. use software NGENE to generate a d-optimal
efficient design (zero priors) with 4 blocks and 4 choice sets in each block for canola oil. RUM approach conditional logit</t>
  </si>
  <si>
    <t>internet sample. 200 pre test 1500 respondents</t>
  </si>
  <si>
    <t>na</t>
  </si>
  <si>
    <t>Canada</t>
  </si>
  <si>
    <t>trying to correct for hypothetical bias by random assignment to price, provision effects, no effects.</t>
  </si>
  <si>
    <r>
      <t xml:space="preserve">Salazar, Alejandra Arias, Johnny Madrigal Pana, Marta Valdez Melara, and Andrés Gatica Arias. "Attitudes towards genome editing among university students in Costa Rica." </t>
    </r>
    <r>
      <rPr>
        <i/>
        <sz val="10.5"/>
        <color theme="1"/>
        <rFont val="CMU Serif"/>
      </rPr>
      <t>Revista de Ciencia y Tecnología</t>
    </r>
    <r>
      <rPr>
        <sz val="10.5"/>
        <color theme="1"/>
        <rFont val="CMU Serif"/>
      </rPr>
      <t xml:space="preserve"> 35, no. 2 (2019).</t>
    </r>
  </si>
  <si>
    <t>perceptions and knowledge of Costa Rican students on benefits and risk of GE-CRISPR9 wrt application in nature conservation, animal diseases, humans and crop improvements</t>
  </si>
  <si>
    <t>food, crops, rice, beans</t>
  </si>
  <si>
    <t>no particular trait, just "better" for natural conservation, human health, or cheaper</t>
  </si>
  <si>
    <t>multivariate regression on a dependent attitudinal scalle variable</t>
  </si>
  <si>
    <t>1144 university students from various fields stem and humanities</t>
  </si>
  <si>
    <t>no explict value but 37.1% would buy rice and beans if the price was equal to conventional, 46.5% willing to buy general ag products if same price as conventional. WTB decreases with age</t>
  </si>
  <si>
    <t>Costa Rica</t>
  </si>
  <si>
    <t>University students sample</t>
  </si>
  <si>
    <t>how to use these results. Presumably, there is some consumer mass willing to pay a bit more than the price of conventional is that large fraction are willing at the pivotal conventional price</t>
  </si>
  <si>
    <t>Britton and Tonsor (2019)</t>
  </si>
  <si>
    <r>
      <t xml:space="preserve">Britton, Logan L., and Glynn T. Tonsor. "Consumers’ willingness to pay for beef products derived from RNA interference technology." </t>
    </r>
    <r>
      <rPr>
        <i/>
        <sz val="10.5"/>
        <color theme="1"/>
        <rFont val="CMU Serif"/>
      </rPr>
      <t xml:space="preserve">Food Quality and Preference </t>
    </r>
    <r>
      <rPr>
        <sz val="10.5"/>
        <color theme="1"/>
        <rFont val="CMU Serif"/>
      </rPr>
      <t>75 (2019): 187-197</t>
    </r>
  </si>
  <si>
    <t>wtp for RNAi beef</t>
  </si>
  <si>
    <t>beef</t>
  </si>
  <si>
    <t>RNAi and antibiotic free/not free and different meat grades</t>
  </si>
  <si>
    <t>choice experiment (4 design) then RUM with WTP from as logit estimation Multinomial logit (MNL) and
random parameters logit (RPL) models</t>
  </si>
  <si>
    <t>3000 online surveys</t>
  </si>
  <si>
    <t>discount for rnai beef of about -3 to -5% (betarnai/beta price)</t>
  </si>
  <si>
    <t>RNAi</t>
  </si>
  <si>
    <t>usa</t>
  </si>
  <si>
    <t>online survey</t>
  </si>
  <si>
    <t>important framing effects with messages and variation with multiple attributes (RNAi, antibiotic, beeef quality). Age, female affects Wtpurchase and eat negatively, education positively</t>
  </si>
  <si>
    <t>Britton and Tonsor (2020)</t>
  </si>
  <si>
    <r>
      <t xml:space="preserve">Britton, Logan L., and Glynn T. Tonsor. "US consumers' attitudes toward RNA interference technology in the beef sector." </t>
    </r>
    <r>
      <rPr>
        <i/>
        <sz val="10.5"/>
        <color theme="1"/>
        <rFont val="CMU Serif"/>
      </rPr>
      <t xml:space="preserve">Journal of Agriculture and Food Research </t>
    </r>
    <r>
      <rPr>
        <sz val="10.5"/>
        <color theme="1"/>
        <rFont val="CMU Serif"/>
      </rPr>
      <t>2 (2020): 100049.</t>
    </r>
  </si>
  <si>
    <t>us consumers perception and attitudes wrt RNAi in beef products, willingness to eat (WTEat)</t>
  </si>
  <si>
    <t>generalized ordered logit</t>
  </si>
  <si>
    <t>2999 online surveys</t>
  </si>
  <si>
    <t>WTP for wine made with FRG grapes</t>
  </si>
  <si>
    <t xml:space="preserve"> wine</t>
  </si>
  <si>
    <t>WTP for FRG based wine</t>
  </si>
  <si>
    <t>FRG grapes used for wine, reduced environmental impact and toxicity impact, profit for producers treatment with different messages</t>
  </si>
  <si>
    <t>627 online wine drinkers</t>
  </si>
  <si>
    <t>premium price for horticultural FRG wines compared to conventional wines (+9.14%) and a strong discount for genome edited FRG wines (–21.13%). The results also reveal that negative information reduces consumers’ WTP for horticultural FRG wines, while positive information increases their WTP for genome edited FRG wines. Heterogenous counsumers with some with higher wtp for FRG wines WTP for gen edited FRG wine increases with subjective knowledge of wine and positive attitude wrt GMOs, and weakly with  technological neophobia. age decreases wtp for frg wines</t>
  </si>
  <si>
    <t>Italy</t>
  </si>
  <si>
    <t>consumer perception of genome editing by species (plant, animal, human) across 5 countries</t>
  </si>
  <si>
    <t>wheat, humans, milk, beef, pork</t>
  </si>
  <si>
    <t>attitude for or against</t>
  </si>
  <si>
    <t>resistance for wheat mildew, HIV human, milk allergy, muscle growth cattle, PRRSV in pig (porcine reproductive and respiratory syndrome)</t>
  </si>
  <si>
    <t>online surveys in 5 countries (Canada, Austria, USA, Germany, Italy). Scale wrong to right likert scale 1-7. and evaluation of perceived risk and benefits. Factor and cluster analysis</t>
  </si>
  <si>
    <t>Canada, Austria, USA, Germany, Italy</t>
  </si>
  <si>
    <t>online representative surveys</t>
  </si>
  <si>
    <t>the heterogeneity theme goes well with the Marette et al. papers 1 and 2 which show that a significant segments of consumers accept GE for all kinds of application. Religion matters, sense of right/wrong, risk perceptions, benefit perception, and tampering with nature perceptions</t>
  </si>
  <si>
    <t>Caputo, V., J. Lusk, and V. Kilders. "Consumer Acceptance of Gene Edited Foods: A nationwide survey on US consumer beliefs, knowledge, understanding, and willingness to pay for gene-edited foods under different treatments." FMI Foundation report (2020).</t>
  </si>
  <si>
    <t>survey of us consumers on beliefs, knowledge, understanding and WTP for GE foods pork chop, bacon, tomatos, pasta sauce, spinash fresh, frozen</t>
  </si>
  <si>
    <t>WTPs   WTP for these goods and their conditioning by information on benefits, and awarness and knowledge about GE (and GMO)</t>
  </si>
  <si>
    <t>hypothetical discrete choice experiment online questionnaires on attitudes (ethics) etc and WTP between conventional, organic, GMO and GE goods, treatements 3 types of goods (meat, green vegetable, tomatos), 5 production methods (C, O, Gnon-GMO, MO, GE), info on GE, price levels. Cluster analysis with 3 segments of risk perception and impact of treatment, outside option use mixed logit model based on a rum. + error component</t>
  </si>
  <si>
    <t xml:space="preserve">     4487 food shoppers online</t>
  </si>
  <si>
    <t>USA</t>
  </si>
  <si>
    <t>18yo or older US shoppers,  representative sampling by Dynata, except gender income and education (typical departures)</t>
  </si>
  <si>
    <t>also non-GMO label, heterogeneous consumers, some willing to pay for GE goods and  information matters. This is the only paper with WTP for GMO higher than GE except for benefit to consumer for tomatos and a spinash for benefit to the environment (WTP doubles), but GE is big unknown. information on technology does not help but information on benefits does increase acceptance and WTP. Benefits to health and environment more valued than benefits to farmers. Novelty not valued but taste and price are important</t>
  </si>
  <si>
    <t>Colson and Huffman (2011)</t>
  </si>
  <si>
    <t>WTP for vitamin and antioxydant fortified food (all combined) transgenic and intragenic with control of informaton</t>
  </si>
  <si>
    <t>vegetables</t>
  </si>
  <si>
    <t>wtp for fortified food with technology and information treatment</t>
  </si>
  <si>
    <t>labels on goods fortification and production process (no info, GM free, gm, intragenic)</t>
  </si>
  <si>
    <t>nth price auction mechanism to reveal WTP plus bayesian economtrics to account for censoring of bids, commodity fixed effects, bidding-round fixed effects and unobserved correlation across rounds. Fixed payment to all participants, plus 3 information treatments (pro/anti gmo, verifiable-3d party).</t>
  </si>
  <si>
    <t>191 participants</t>
  </si>
  <si>
    <t>in %: All treatments 25 (intragenic fortified-conv without) 5 (transgenic enhanced-plain conventional)
No information 31 26 Pro-biotech only 63 19    Anti-biotech only −12 −18
Pro- and anti-biotech 19 3   Pro- and anti-biotech and verifiable 18 −8</t>
  </si>
  <si>
    <t>intragenic</t>
  </si>
  <si>
    <t>3 urban centers in US, randomly chosen  phone call to recruit  by independent survey agency</t>
  </si>
  <si>
    <t>interesting table 2 showing that a large segment (48-50%)prefer intragenic enhanced over plain label, for most information treatment except just anti biotech</t>
  </si>
  <si>
    <t>WTP for vitamin and anti-oxydant fortified food (tomatoes, broccoli and potatoes) transgenic and intragenic with control of informaton</t>
  </si>
  <si>
    <t>tomato, broccoli, potato</t>
  </si>
  <si>
    <t>WTP for these fortified food (anti-oxydant and vitamins)</t>
  </si>
  <si>
    <t>190 participants</t>
  </si>
  <si>
    <t>2 urban centers in US, randomly chosen  phone call to recruit  by independent survey agency</t>
  </si>
  <si>
    <t>formalized experiments and long description in  the paper. Some bayesian estimation to capture censoring of zero bids. Crowding with 3 types of messagses reduces wtp for the enhanced food</t>
  </si>
  <si>
    <t>time preference and socio-economics of preference for cisgenic v. conventional apples</t>
  </si>
  <si>
    <t>apples</t>
  </si>
  <si>
    <t>treatments:market price,production technology conventional or cisgenic brand, “no brand” or “Melinda” COO, Italy, Germany, and China</t>
  </si>
  <si>
    <t>cisgenic vesus conventional and interaction with time preferemce and socio demographics</t>
  </si>
  <si>
    <t>570 adults</t>
  </si>
  <si>
    <t xml:space="preserve">18 yo and older. Nothing is said on sampling </t>
  </si>
  <si>
    <t>this is the same data as the previous study so not really an independent estimate. The authors make a difference between GE and cisgenesis -we split the two</t>
  </si>
  <si>
    <t>the role of health and environmental benefits with cisgenic apples 4 treatments (basic information treatments, naturalness treatment, health, and environment
treatments)</t>
  </si>
  <si>
    <t>hypothetical choice experiment with face to face surveys RUM model with error component</t>
  </si>
  <si>
    <t>826 adults</t>
  </si>
  <si>
    <t>discount for technology is from -3.669 (model 1) to -3.328 (1+naturalness, -0.995 (1+health), -.456 (1+environment) message. No buy discount is above health and environment so there is a market. Not sure of the units (euros?)</t>
  </si>
  <si>
    <t>cisgenic</t>
  </si>
  <si>
    <t>18 yo and older in Milan random sampling</t>
  </si>
  <si>
    <t>consumer acceptance of cisgenic apples with environmental benefit (reduced pesticide use)</t>
  </si>
  <si>
    <t>wt buy relative to conventional</t>
  </si>
  <si>
    <t>reduced pesticide in cisgenic apples &amp; "attribute non-attendance behaviors (ignorance of some attribute)</t>
  </si>
  <si>
    <t>hypothetical discrete choice experiment with conventional alternative plus identification of heuristics "attribute non attendnace" face to face interviews variation on brand, production, price and coo plus bayesian design</t>
  </si>
  <si>
    <t>3 heuristics identified with different behaviors. Conventional product is preferred by choice or by ignorance (set to zero 54% of the sample)). Technology driven sub group has a small discount than the "attentive group" -0.464 versus -5.807 (table 2)</t>
  </si>
  <si>
    <t>random sample</t>
  </si>
  <si>
    <t>interesting on the attribute non attendance/heuristics used by consumers</t>
  </si>
  <si>
    <t>De Steur et al. (2016)</t>
  </si>
  <si>
    <t>De Steur, H., Blancquaert, D., Strobbe, S., Feng, S., Buysse, J., Stove, C., Lambert, W., Van Der Straeten, D. and Gellynck, X., 2016. Consumer acceptance and willingness-to-pay for genetically modified foods with enhanced vitamin levels. Genetically Modified Organisms in Food: Production, Safety, Regulation and Public Health; Elsevier Academic Press: Amsterdam, Netherlands, pp.195-206.</t>
  </si>
  <si>
    <t>Consumer acceptance and WTP for transgenic and cisgenic food with enhanced vitamin levels</t>
  </si>
  <si>
    <t>tomato, broccoli, potato, vegetables</t>
  </si>
  <si>
    <t>wtp and acceptance of fortified food via biotech</t>
  </si>
  <si>
    <t>bio-fortified with vitamins</t>
  </si>
  <si>
    <t>meta analysis/ systematic review. Colson's work is the only intragenic reviewed</t>
  </si>
  <si>
    <t>19 studies</t>
  </si>
  <si>
    <t>review premia for bio-fortified food. See review of Colson et al 2011 jare paper for the WTP value</t>
  </si>
  <si>
    <t xml:space="preserve">USA, China, France, NZ, </t>
  </si>
  <si>
    <t>varies by study</t>
  </si>
  <si>
    <t>This study does not add  to Colson's papers. There is strong evidence reviewed here than enhanced food are accepted by consumers and WTP is positive for GMO bio-fortified food items across many countries</t>
  </si>
  <si>
    <t>Delwaide et al. (2015)</t>
  </si>
  <si>
    <r>
      <t xml:space="preserve">Delwaide, Anne-Cécile, Lawton L. Nalley, Bruce L. Dixon, Diana M. Danforth, Rodolfo M. Nayga Jr, Ellen J. Van Loo, and Wim Verbeke. 2015. "Revisiting GMOs: are there differences in European consumers’ acceptance and valuation for cisgenically vs transgenically bred rice?." </t>
    </r>
    <r>
      <rPr>
        <i/>
        <sz val="10.5"/>
        <color theme="1"/>
        <rFont val="CMU Serif"/>
      </rPr>
      <t>PloS one</t>
    </r>
    <r>
      <rPr>
        <sz val="10.5"/>
        <color theme="1"/>
        <rFont val="CMU Serif"/>
      </rPr>
      <t xml:space="preserve"> 10, no. 5 (2015): e0126060.</t>
    </r>
  </si>
  <si>
    <t>EU consumer acceptance of rice GMO, and cisgenic and rice with enviro. Benefits</t>
  </si>
  <si>
    <t>rice</t>
  </si>
  <si>
    <t>wtp and acceptance of cisgenic and gmo rice</t>
  </si>
  <si>
    <t xml:space="preserve">cisgenic versus gmop, versus coventional with environmental benefits </t>
  </si>
  <si>
    <t>online survey with multiple price list and censored regression with 15 treatments. Differential of WTPs (pairwise) to estimate discount/premia for some types</t>
  </si>
  <si>
    <t>EU countries: Belgium, France, The Netherlands, Spain,  The UK.</t>
  </si>
  <si>
    <t>Survey Sampling International (SSI) representative samples</t>
  </si>
  <si>
    <t>parallels Lusk older meta-analysis work on France with the steeper discount and highest willingness to avoid GMO. French consumers are wtp for environmental benefits</t>
  </si>
  <si>
    <t>Edenbrandt (2018)</t>
  </si>
  <si>
    <t>Edenbrandt, Anna Kristina. 2018. "Demand for pesticide-free, cisgenic food? Exploring differences between consumers of organic and conventional food." British Food Journal (2018).</t>
  </si>
  <si>
    <t>WTP for cisgenic food that are pesticide free relative to conventional food and consumer segments</t>
  </si>
  <si>
    <t>rye bread</t>
  </si>
  <si>
    <t>wtp for bread under price, technology, and packaging treatments</t>
  </si>
  <si>
    <t xml:space="preserve">pesticide free or not, cisgenic, transgenic or conventional, price, domestic/imported, loaf/sliced </t>
  </si>
  <si>
    <t>revealed preference on organic purchase plus choice experiments. 3 segments (green potentially greens, nongreens) with RUM on price and characteristics</t>
  </si>
  <si>
    <t>781 adult respondents</t>
  </si>
  <si>
    <t>Denmark</t>
  </si>
  <si>
    <t>consumer panelsby GfK ConsumerScan Denmark</t>
  </si>
  <si>
    <t>segmented consumers based on organic milk because organic rye is small share. Got rid of extensive margin (no purchase). Transgenic strongly disliked more than cisgenic. Heterogeneity formalized by signifcant variance. Price response is small. Looks at labeling or not and market share. no cost of information. pesticide free less valued than organic.</t>
  </si>
  <si>
    <t>Edenbrandt, A. K., C. Gamborg, and B. J. Thorsen (2018). “Consumers’ Preferences for Bread: Transgenic, Cisgenic, Organic or Pesticide-free?”Journal of Agricultural Economics 69(1): 121-141.</t>
  </si>
  <si>
    <t>consumer panels by GfK ConsumerScan Denmark to match revealed and stated preferences</t>
  </si>
  <si>
    <t>close to the Edendbrant paper in British Food Journal</t>
  </si>
  <si>
    <t>Edenbrandt, Anna Kristina, Lisa A. House, Zhifeng Gao, Mercy Olmstead, and Dennis Gray. 2018. "Consumer acceptance of cisgenic food and the impact of information and status quo." Food Quality and Preference 69 (2018): 44-52</t>
  </si>
  <si>
    <t>wtp for cisgenic food (grapes)</t>
  </si>
  <si>
    <t>grapes</t>
  </si>
  <si>
    <t>wtp for grapes and with variation in seed attributes and 2 traditional grapes (muscadine, Thompson-table grape) and interaction</t>
  </si>
  <si>
    <t>production process, seed(less) (small, large, none)</t>
  </si>
  <si>
    <t>stated preferences choice experiment with 3 prices, 3 production process, 3 seeds, 2 grapes, short, long message, then linear utility (RUM to me) and multinomial  and random parameter logit. Base level grape has large seeds and bred conventional</t>
  </si>
  <si>
    <t>854 muscadine, 900 table grapes</t>
  </si>
  <si>
    <t>online survey, southern US region</t>
  </si>
  <si>
    <t>typical over-representaton of female in sample and overly white for the south. Potential conclusion that adding an improvement is key (seedless here), see also Marette, and Colson et al. on vegetables. Also issue of status quo || to collapse (loss of an option brought back by GM or npets seens as a positive. collapse is the extreme case of losing all attributes.</t>
  </si>
  <si>
    <t>European Food Safety Authority (EFSA). 2010. SPECIAL EUROBAROMETER 354. Food-related risks, 2010.</t>
  </si>
  <si>
    <t>large EU survey to gather risk perception of consumers includingh GMO. Will use this wrt the 2019 EFSA publication</t>
  </si>
  <si>
    <t>food, drink</t>
  </si>
  <si>
    <t>risk concerns</t>
  </si>
  <si>
    <t>GMO/genetically modified organisms</t>
  </si>
  <si>
    <t>simple survey question and ANOVA</t>
  </si>
  <si>
    <t>26691 interviews</t>
  </si>
  <si>
    <t>EU-27</t>
  </si>
  <si>
    <t>representative sample in 27 members</t>
  </si>
  <si>
    <t>we use these 2 surveys to conjecture that GE concerns are low relative to GMO and that GMO followed an inverted U shape for its concern which have decrease considerably since 2008.</t>
  </si>
  <si>
    <t>European Food Safety Authority (EFSA). 2019. SPECIAL EUROBAROMETER Wave EB91.3. Food Safety in the EU. 2019.</t>
  </si>
  <si>
    <t>similar idea as in 2010 and 2005</t>
  </si>
  <si>
    <t>GMO and GE</t>
  </si>
  <si>
    <t>28% concerned by GMOs, 4% concerned by Genome editing</t>
  </si>
  <si>
    <t>representative samples in 28 EU members</t>
  </si>
  <si>
    <t>Farid, Mohamed, Jianfei Cao, Yeongjoo Lim, Teruyo Arato, and Kota Kodama. 2020 "Exploring factors affecting the acceptance of genetically edited food among youth in Japan." International journal of environmental research and public health 17, no. 8 (2020): 2935.</t>
  </si>
  <si>
    <t>Acceptance of gene edited food and conditioning factors</t>
  </si>
  <si>
    <t>food, crops</t>
  </si>
  <si>
    <t>Knowledge, Attitude Towards Technology, Perceived Benefits, Perceived Risks, Trust, and Willingness to Purchase, and role of information on these (2 surveys)</t>
  </si>
  <si>
    <t>focus on technology and its risks and benefits (human health, animal health and comfort, effect on the local economy and agriculture, and solving hunger)</t>
  </si>
  <si>
    <t>double survey plus intervention in between to measure impact of science commuication with structural equation modeling and estimation on adoption rate</t>
  </si>
  <si>
    <t>Japan</t>
  </si>
  <si>
    <t>University students online surveys</t>
  </si>
  <si>
    <t>unsual path model estimation (no equation to see how it is done. Almost looks like partial correlations between factors and attitide ratings and WTP. Communication matters here (in between the 2 surveys)</t>
  </si>
  <si>
    <t>Ferrari, Linda, Chad M. Baum, Alessandro Banterle, and Hans De Steur. (2020). "Attitude and labelling preferences towards gene-edited food: a consumer study amongst millennials and Generation Z." British Food Journal (2020).</t>
  </si>
  <si>
    <t>consumer attitudes for GE food and labelling and influences of educational background,  bjective/subjective knowledge, environmental concern and socio-demographics</t>
  </si>
  <si>
    <t>food</t>
  </si>
  <si>
    <t>attitude for or against GE and labeling preference</t>
  </si>
  <si>
    <t>GE generic then environmental concerns, objective knowledge on GE.</t>
  </si>
  <si>
    <t>Belgium, Netherlands</t>
  </si>
  <si>
    <t>Generation Z and millenials</t>
  </si>
  <si>
    <t>a lot of comparison to GMO in the text and guiding the specification of conditioning factor (risk, knowledge).</t>
  </si>
  <si>
    <t>Gaskell et al. (2011)</t>
  </si>
  <si>
    <t>Gaskell, George, Agnes Allansdottir, Nick Allum, Paula Castro, Yilmaz Esmer, Claude Fischler, Jonathan Jackson et al. "The 2010 Eurobarometer on the life sciences." Nature biotechnology 29, no. 2 (2011): 113-114.</t>
  </si>
  <si>
    <t>see eurobarometer 2010</t>
  </si>
  <si>
    <t>none just descriptive</t>
  </si>
  <si>
    <t>efsa eurobarometer data 13,529</t>
  </si>
  <si>
    <t>Eurobarometer points to some of the general criteria—sustainability, benefits, appropriate regulation, safety and a fair distribution of benefits and risks. This is complementary to the article by Kronberger et al. on eurobarometer on cisgenesis being more acceptable than GMO</t>
  </si>
  <si>
    <t>Gatica-Arias, Andrés, Marta Valdez-Melara, Griselda Arrieta-Espinoza, Federico J. Albertazzi-Castro, and Johnny Madrigal-Pana. "Consumer attitudes toward food crops developed by CRISPR/Cas9 in Costa Rica." Plant Cell, Tissue and Organ Culture (PCTOC) 139, no. 2 (2019): 417-427.</t>
  </si>
  <si>
    <t>perceptions and knowledge of Costa Ricans on benefits and risk of GE-CRISPR9 wrt application in nature conservation, animal diseases, humans and crop improvements</t>
  </si>
  <si>
    <t>Wt consume and buy if better, cheaper, ag products, rice, beans with Y,N, Not sure and attitude scale</t>
  </si>
  <si>
    <t>1018 adult Costa-Rican phone interviews</t>
  </si>
  <si>
    <t>general population phone sample</t>
  </si>
  <si>
    <t>NA</t>
  </si>
  <si>
    <r>
      <t xml:space="preserve">Kato-Nitta, Naoko, Yusuke Inagaki, Tadahiko Maeda, and Masashi Tachikawa. 2021. "Effects of information on consumer attitudes towards gene-edited foods: a comparison between livestock and vegetables." </t>
    </r>
    <r>
      <rPr>
        <i/>
        <sz val="10.5"/>
        <color theme="1"/>
        <rFont val="CMU Serif"/>
      </rPr>
      <t>CABI Agriculture and Bioscience</t>
    </r>
    <r>
      <rPr>
        <sz val="10.5"/>
        <color theme="1"/>
        <rFont val="CMU Serif"/>
      </rPr>
      <t xml:space="preserve"> 2, no.1 (2021): 1-12.</t>
    </r>
  </si>
  <si>
    <t xml:space="preserve">attitudes and information provision on GE livestock  (pig) and vegetables (tomatoes) in Japan using a web survey.  Major concern is the concern to change appearance of animals </t>
  </si>
  <si>
    <t>tomato, pork</t>
  </si>
  <si>
    <t>increasing size; more resistant to disease; better nutritional value and taste</t>
  </si>
  <si>
    <t>multivariate analysis on data collected in online surveys with hypotheses plants and animals are different, scientific knowledge influences preferences</t>
  </si>
  <si>
    <t>Japanese adults 20-69 yo, done by a survey company, follows 2015 census regional weights, pretty representative</t>
  </si>
  <si>
    <t>The conventional and GMO comparison was only used in the informaton provision, not in the value elicitation. same authors have a 2d paper on another commodity</t>
  </si>
  <si>
    <r>
      <t xml:space="preserve">Kato-Nitta, Naoko, Tadahiko Maeda, Yusuke Inagaki, and Masashi Tachikawa. 2019. "Expert and public perceptions of gene-edited crops: attitude changes in relation to scientific knowledge." </t>
    </r>
    <r>
      <rPr>
        <i/>
        <sz val="10.5"/>
        <color theme="1"/>
        <rFont val="CMU Serif"/>
      </rPr>
      <t>Palgrave Communications</t>
    </r>
    <r>
      <rPr>
        <sz val="10.5"/>
        <color theme="1"/>
        <rFont val="CMU Serif"/>
      </rPr>
      <t xml:space="preserve"> 5, no. 1 (2019): 1-14.</t>
    </r>
  </si>
  <si>
    <t>expert and public attitudes toward  gene editing to agricultural crops compared GMO and conventional breeding in 3 groups molecular biology experts, experts in other fields, and lay public. Also use and test of information deficit model (for lay consumers)</t>
  </si>
  <si>
    <t>crops</t>
  </si>
  <si>
    <t xml:space="preserve">risk, benefit, and value perceptions </t>
  </si>
  <si>
    <t>2 online surveys and multivariate analysis with expert, lay public and before and after information provided on biotech</t>
  </si>
  <si>
    <t>adult population sampled by a survey company. Quasi representative sample for large sample (3000), then not representative for experts (2 groups 111 molecular bio, 86 other fields)</t>
  </si>
  <si>
    <t>Graphs are most telling. low adjusted R^2 typical for difference scores, results on science literacy more muddled than explained (sign reversals, not all significant)</t>
  </si>
  <si>
    <t>Kilders and Caputo (2021)</t>
  </si>
  <si>
    <t>milk value (WTP) from GE cows under various treatment/regimes</t>
  </si>
  <si>
    <t>milk</t>
  </si>
  <si>
    <t>WTP for milk of ge hornless cows. (animal welfare)</t>
  </si>
  <si>
    <t>milk from ge dehorned cows, not dehorned cows, traditionally dehorned</t>
  </si>
  <si>
    <t>not much on the sampling</t>
  </si>
  <si>
    <t>Kronberger, Nicole, Wolfgang Wagner, and Motohiko Nagata. (2014). "How natural is “more natural”? The role of method, type of transfer, and familiarity for public perceptions of cisgenic and transgenic modification." Science Communication 36, no. 1 (2014): 106-130.</t>
  </si>
  <si>
    <t>perceptions of cisgenic v transgenic and desire to see a lable or not on cisgenic</t>
  </si>
  <si>
    <t>animals, human, plants, apples</t>
  </si>
  <si>
    <t>perception for 3 types of hybrids, gene transfer (sex or ge), mention of hybrid existence, study 3 on apple cisgenic/transgenic ieurobarometer question</t>
  </si>
  <si>
    <t>naturalaness of ge hybrids, negative imaginary, moral acceptability, usefulness, risk, familiarity, disease resistane apple trees and redued pesticides use</t>
  </si>
  <si>
    <t>simple surveys of students and then ANOVA just frequencies  from eurobarometer data, mostly simple correlations and means and frequencies.</t>
  </si>
  <si>
    <t xml:space="preserve">study  1 188 students; study 2 83 non students asutrian, 123 japanese non students, efsa barometer data 13,529 </t>
  </si>
  <si>
    <t>Austria, Japan, EU 27</t>
  </si>
  <si>
    <t>students and non students in Austria and Japan, EU 27 countries</t>
  </si>
  <si>
    <t>a bit soft on perception and psychology. And extreme case of cross breeding human-animal</t>
  </si>
  <si>
    <t>Lusk and Rozan (2006)</t>
  </si>
  <si>
    <r>
      <t xml:space="preserve">Lusk, J. L., &amp; Rozan, A. (2006). Consumer acceptance of ingenic foods. </t>
    </r>
    <r>
      <rPr>
        <i/>
        <sz val="10.5"/>
        <color theme="1"/>
        <rFont val="CMU Serif"/>
      </rPr>
      <t>Biotechnology Journal: Healthcare Nutrition Technology</t>
    </r>
    <r>
      <rPr>
        <sz val="10.5"/>
        <color theme="1"/>
        <rFont val="CMU Serif"/>
      </rPr>
      <t xml:space="preserve">, </t>
    </r>
    <r>
      <rPr>
        <i/>
        <sz val="10.5"/>
        <color theme="1"/>
        <rFont val="CMU Serif"/>
      </rPr>
      <t>1</t>
    </r>
    <r>
      <rPr>
        <sz val="10.5"/>
        <color theme="1"/>
        <rFont val="CMU Serif"/>
      </rPr>
      <t>(12), 1433-1434.</t>
    </r>
  </si>
  <si>
    <t xml:space="preserve">Consumer acceptance of ingenic foods. </t>
  </si>
  <si>
    <t>wt eat vegetable</t>
  </si>
  <si>
    <t>extrae gene(s) ingenic or transgenic</t>
  </si>
  <si>
    <t>survey and yes no and frequencies and chis quare test</t>
  </si>
  <si>
    <t>501 in USA, 200 in France</t>
  </si>
  <si>
    <t>77.3% of US respondents would eat a vegetable with extra gene ingenic, 37.5% in France, extra gene from a different vegetable, 61.7% in US, 21 in France, extra gene from a bacterium, 25.3% in US, 7% in France!</t>
  </si>
  <si>
    <t>ingenic</t>
  </si>
  <si>
    <t>France USA</t>
  </si>
  <si>
    <t>mail surveys random samplingfrom sampling companies</t>
  </si>
  <si>
    <t>second  paper on wt eat and acceptability of cisgenic (path breaking paper)</t>
  </si>
  <si>
    <t>Lusk, Jayson L., Brandon R. McFadden, and Norbert Wilson. "Do consumers care how a genetically engineered food was created or who created it?." Food Policy 78 (2018): 81-90.</t>
  </si>
  <si>
    <t>heterogeneity in consumer preferences for genetic engineer food</t>
  </si>
  <si>
    <t>consumer preferences wtp, acceptance</t>
  </si>
  <si>
    <t>what food, technologies , how to regulate, or the type of innovators</t>
  </si>
  <si>
    <t>representative sample us consumers monthly</t>
  </si>
  <si>
    <t>has useful references on the  parallel between GMO or gen enginereed food more acceptable with health or environment benefits see section 3</t>
  </si>
  <si>
    <t>Marette, Stephan, John Beghin, Anne-Célia Disdier, and Eliza Mojduszka.2021 "Can foods produced with new plant engineering techniques succeed in the marketplace? A case study of apples." (2021): 36-p.</t>
  </si>
  <si>
    <t>WTP for GE apple and demand for apple</t>
  </si>
  <si>
    <t>emergence on market and demand</t>
  </si>
  <si>
    <t xml:space="preserve">reduced bruising/browning </t>
  </si>
  <si>
    <t>surveys (see Marette et al. 2021)</t>
  </si>
  <si>
    <t>France, USA</t>
  </si>
  <si>
    <t>this is the same WTP study as Marette  Disdier Beghin but it is utiized to consruct a consumer demand using the non protext and positive segments of the WTP distribution</t>
  </si>
  <si>
    <r>
      <t xml:space="preserve">Marette, S.; Disdier, A.-C.; Beghin, J.C. A comparison of EU and US consumers’ willingness to pay for gene-edited food: evi-357 dence from apples. </t>
    </r>
    <r>
      <rPr>
        <i/>
        <sz val="10.5"/>
        <color theme="1"/>
        <rFont val="CMU Serif"/>
      </rPr>
      <t>Appetite</t>
    </r>
    <r>
      <rPr>
        <sz val="10.5"/>
        <color theme="1"/>
        <rFont val="CMU Serif"/>
      </rPr>
      <t xml:space="preserve"> 2021, 159, https://doi.org/10.1016/j.appet.2020.105064.</t>
    </r>
  </si>
  <si>
    <t>WTP of conventional hybrid, GE, GMO improved apples</t>
  </si>
  <si>
    <t>WTP for novel apples</t>
  </si>
  <si>
    <t>reduced bruising and browning, reduced food waste</t>
  </si>
  <si>
    <t>hypothetical choice experiments tobit estimation</t>
  </si>
  <si>
    <t>166 US, 162 France</t>
  </si>
  <si>
    <t>In the USA: GE discounted (0.9718 unitless), conventional (0.9564), hybrid (1.2490), GMO (0.8582), attitude wrt innovation can reverse the discounts        in france:GE discounted (0.4615 unitless), conventional (1.0236), hybrid (0.9836), GMO (0.1547), attitude wrt innovation can reverse the discounts</t>
  </si>
  <si>
    <t>college staff and faculty in US, representative sample in France</t>
  </si>
  <si>
    <t>science/technology attitude influences wtp, protest /boycott consumers</t>
  </si>
  <si>
    <t>McFadden et al. (2021)</t>
  </si>
  <si>
    <r>
      <t xml:space="preserve">McFadden, Brandon R., Brittany N. Anderton, Kelly A. Davidson, and John C. Bernard. "The effect of scientific information and narrative on preferences for possible gene‐edited solutions for citrus greening." </t>
    </r>
    <r>
      <rPr>
        <i/>
        <sz val="10.5"/>
        <color theme="1"/>
        <rFont val="CMU Serif"/>
      </rPr>
      <t>Applied Economic Perspectives and Policy</t>
    </r>
    <r>
      <rPr>
        <sz val="10.5"/>
        <color theme="1"/>
        <rFont val="CMU Serif"/>
      </rPr>
      <t xml:space="preserve"> (2021). DOI: 10.1002/aepp.13154</t>
    </r>
  </si>
  <si>
    <t>WTP for three oranges produced with GE insect or GE tree to prevent citrus greening</t>
  </si>
  <si>
    <t>oranges</t>
  </si>
  <si>
    <t>WTP for oranges: either when insects are gene-edited or trees are gene-edited</t>
  </si>
  <si>
    <t>prevention of citrus greening</t>
  </si>
  <si>
    <t>hypothetical choice experiment using random utility model; specific estimation approach not disclosed</t>
  </si>
  <si>
    <t>1185 (Qualtrics via internet)</t>
  </si>
  <si>
    <t>No significant difference between insect GE/tree GE in simple model. Interactions between "narrative" information exposure decreased WTP for insect GE (-$0.19/3 oranges), but information relating GE to conventional breeding counteracted the impact; In specification 2, Insect = -0.113(0.050), p&lt;0.01. Insect*I1: 0.243(0.108), p&lt;0.05</t>
  </si>
  <si>
    <t>representative US sample by age, income, and sex</t>
  </si>
  <si>
    <t>Paper is generally about effect of information about similarity of GE, GM, and conventional breeding on perceptions of similarity and perceived safety of techniques</t>
  </si>
  <si>
    <t>Mielby, H., Sandøe, P., Lassen, J., 2013. Multiple aspects of unnaturalness: are cisgenic crops perceived as being more natural and more acceptable than transgenic crops? Agric. Hum. Values 30, 471–480.</t>
  </si>
  <si>
    <t xml:space="preserve">5 focus groups of 6 to 8 people interviews with 3 assignments (key words associtade with GM, ranking cards showing GMO plants by decreasing order of like/dislike, </t>
  </si>
  <si>
    <t>small 5X 6 or 8</t>
  </si>
  <si>
    <t>it is diffifcult to define naturalness and human interference trans and cisgenic seems to bother people , foreign versus own genes, and features (danger to introduce a new feature)</t>
  </si>
  <si>
    <t>not at all representative, same education level</t>
  </si>
  <si>
    <t>could maybe use this article to explain that humans have a complex heterogenous  perception of unnaturalness using several criteria and that the foreign/own gene dichotomy is only one possible among 5</t>
  </si>
  <si>
    <r>
      <t xml:space="preserve">Muringai, Violet, Xiaoli Fan, and Ellen Goddard. "Canadian consumer acceptance of gene‐edited versus genetically modified potatoes: A choice experiment approach." </t>
    </r>
    <r>
      <rPr>
        <i/>
        <sz val="10.5"/>
        <color theme="1"/>
        <rFont val="CMU Serif"/>
      </rPr>
      <t>Canadian Journal of Agricultural Economics/Revue canadienne d'agroeconomie</t>
    </r>
    <r>
      <rPr>
        <sz val="10.5"/>
        <color theme="1"/>
        <rFont val="CMU Serif"/>
      </rPr>
      <t xml:space="preserve"> 68, no. 1 (2020): 47-63.</t>
    </r>
  </si>
  <si>
    <t>WTP for GM vs. gene-edited potatoes</t>
  </si>
  <si>
    <t>potato</t>
  </si>
  <si>
    <t>WTP for GM vs. GE</t>
  </si>
  <si>
    <t>Health (reduction in acrylamide levels); environmental (reduction in food waste (bruising/browning), less pesticide application).</t>
  </si>
  <si>
    <t>SAS used to generate fractional factorial design: 48 choice sets blocked into six versions. stated (i.e., hypothetical) choice experiment; random parameters logit and condition logit models</t>
  </si>
  <si>
    <t>3014 (online survey). "Generally representative" of natl. pop. in terms of HH size, gender, location.</t>
  </si>
  <si>
    <t>Separate traits from breeding technology. WTP in CAD/KG; base breeding TK is conventional breeding.  Acrylamide reduction: 1.07 (0.08); Waste reduction: 0.27 (0.07); pesticide reduction: 1.07 (0.08); GM transgenic: -2.31 (0.09); GM cis/intragenic: -2.18 (0.09); Gene editing: -1.97 (0.08); all reported values are significant at p&lt;0.01</t>
  </si>
  <si>
    <t>"generally representative" of Canadian population by gender, HH size, geographic location; respondents were more educated (more had university/graduate degrees), higher income, were older, and more households had children than national averages.</t>
  </si>
  <si>
    <t>Results reported in this sheet are mean WTP calculated for each individual respondent. Authors also interact individual characteristics with attributes to examine  heterogeneity in preferences by characteristics. See paper for these results.</t>
  </si>
  <si>
    <t>Narh et al. (2019)</t>
  </si>
  <si>
    <t>Narh, A., L.L. Nalley, B. Dixon, H. Snell, &amp; R.M. Nayga Jr. A multi-country study of the willingness-to-consume alternative (RNAi and CRISPR) genetically modified food. Poster at 2019 AAEA meetings</t>
  </si>
  <si>
    <t>Willingness to consume rice using multiple price format for GM, CRISPR, &amp; RNAi</t>
  </si>
  <si>
    <t>Willingness to consume GM, CRISPR/RNAi</t>
  </si>
  <si>
    <t>Glyphosate resistance (GM/CRISPR), topical application of RNAi Bt</t>
  </si>
  <si>
    <t>Multiple price format willingness to consume</t>
  </si>
  <si>
    <t>CRISPR (2315); RNAi (1677)</t>
  </si>
  <si>
    <t>% Willing to consume; marginal effects of responses to New Ecological Paradigm (NEP) survey</t>
  </si>
  <si>
    <t>Australia, Belgium, Canada, France, USA</t>
  </si>
  <si>
    <t>No information</t>
  </si>
  <si>
    <t>Willingness to consume; examines GM, CRISPR, &amp; RNAi. Only a poster, so very little detail on research design elements</t>
  </si>
  <si>
    <t>Acceptability of CRISPR-CaS9 to produce rainfed rice for use in Madagascar</t>
  </si>
  <si>
    <t>Conditions that would make use of CRISPR to modify rice acceptable.</t>
  </si>
  <si>
    <t>Improved nitrogen use efficiency</t>
  </si>
  <si>
    <t>38 semi-structured interviews with seed system organizations; multistakeholder forum; rice producer survey (n = 148).</t>
  </si>
  <si>
    <t>38 interviews; 148 producer surveys</t>
  </si>
  <si>
    <t>INTERVIEWS: concerns about 1) producers' economic/physical access to seeds (61%), 2) biosafety regulation (39%); 2) strengthening innovation dissemination system (39%).  SURVEYS: low membership in producer organizations (2% of respondents), which are an important way to access information. No access to credit (76%) is another problem, given that seeds are costly (most producers save/exchange seeds rather than purchasing seed).</t>
  </si>
  <si>
    <t>Madagascar</t>
  </si>
  <si>
    <t>Various stakeholders in the rice industry; rice producers</t>
  </si>
  <si>
    <t>Norwegian Biotechnology Advisory Board (NBAB). 2020</t>
  </si>
  <si>
    <t>Norwegian Biotechnology Advisory Board (NBAB). 2020. Norwegian consumers’ attitudes toward gene editing in Norwegian agriculture and aquaculture.</t>
  </si>
  <si>
    <t>Norwegian consumers attitudes toward ge in plants, livestock and fish with 10 different traits</t>
  </si>
  <si>
    <t>fruits, vegetables, wheat, crops, beef, pork, salmon, potato</t>
  </si>
  <si>
    <t>attitudes and WTP for GE goods</t>
  </si>
  <si>
    <t>focus groups and qualitative and quantitative surveys and ANOVA</t>
  </si>
  <si>
    <t>20 in focus groups, 2,000 online panel</t>
  </si>
  <si>
    <t xml:space="preserve">attitudes in favor for  animal welfare, health, environment improvements, against appearance changing for ag, aimals or increasing production traits in animal or affect their welfare negatively. most consumers have risk concerns on negative effects on health and environment. trust for local research (home bias), distrust for "global" market and producers. Trust in norwegian governance-approval process, in favor of labelling (ge v gmo, and traits). WTP variations are limited for close-substitutes nonGE, or GE with benefits. Knowledge on biotech is a key factor to be in favor of GE. trivial trait (color) are not acceptable with ge. limited distinction between plant and animal, except for GE-induced size/yield. mild gender diff (women more negative than men when all are negative) </t>
  </si>
  <si>
    <t>Norway</t>
  </si>
  <si>
    <t>2016 respondents, nationally representative of age, gender and geographical region from online IPSOS panel but education higher than country average</t>
  </si>
  <si>
    <t>big lag between surveys and publications (4 years), so it could influence results by limited familarity with ge in 2016. no WTP estimate just a question: willing to pay extra for improved ge</t>
  </si>
  <si>
    <t>Ortega, David L., Wen Lin, and Patrick S. Ward. "Consumer Acceptance of Gene-Edited Food Products in China." Food Quality and Preference (2021): 104374.</t>
  </si>
  <si>
    <t>rice, pork</t>
  </si>
  <si>
    <t>WTP, acceptance, attitude for GE rice and pork</t>
  </si>
  <si>
    <t xml:space="preserve">reduced cadmium accumulation and contamination in rice, and resistance to african swine fever pork, traceable or not </t>
  </si>
  <si>
    <t xml:space="preserve">choice experiment online with 12 pairs of 3 technologies (GE,GMO, conv), traceability or not, and 4 price levels. Not buying is a choice. And rum with mixed logit with radom assignment information treatments (none, infor on GE and GMO) plus questionnaire to gauge technology neophobia. </t>
  </si>
  <si>
    <t>835 online survey 18yo or older</t>
  </si>
  <si>
    <t>45% find GE plants and 38% GE animals should be allowed, 36% for GMO plants, 30% transgenic animals.  Food neophobia increases with age, decrease with education and income, except top tier. Wtp rice -35.84 rmb/5kg and -42.94(info), GE -12.89 and -16.4(info) and transgenic pork -37.21 rmb/jin and -14.80 info and GE pork -18.26 and -4.45 (info) traceable +13.99 and +6.17 (info)  WTP=-MU(attribute)/MU(P). as in marette et al lower neophobia  maps into premium for positive GE and GMO rice and pork</t>
  </si>
  <si>
    <t>China</t>
  </si>
  <si>
    <t>835 chinese adults geographically dispersed run by Survey Sampling International</t>
  </si>
  <si>
    <t>has a supplemental folder with more estimation results. Consumers have lower subjective knowledge of GE than GMO another stylized fact (caputo et al paper). Also information has opposite effects on WTP for rice and pork. Hard to understand but quite strong.</t>
  </si>
  <si>
    <t>Paudel (2021)</t>
  </si>
  <si>
    <t>Paudel, B. (2021). US Consumers' Acceptance and Willingness to Pay for Genetically Modified and Genome-edited Foods. Unpublished master thesis SD State University.</t>
  </si>
  <si>
    <t>acceptance and WTP for GE apples and vegetable oil versus Gmo</t>
  </si>
  <si>
    <t>apples, soy oil</t>
  </si>
  <si>
    <t>WTP and attitudes towards GMO and GE food and impact of information treatment</t>
  </si>
  <si>
    <t>health benefits oil (high oleic acid or not), environmental benefits (reduced pesticide or not) and the sector undertaking R&amp;D (and technology) (university, domestic startup, multinational, no info) apple (high vitain C, antioxidants, resisting browning)</t>
  </si>
  <si>
    <t>1573 adults nationally representative sample by Qualtrics (the company) using quotas</t>
  </si>
  <si>
    <t>Willingness to pay for GE vs GMO potatoes</t>
  </si>
  <si>
    <t>Health (reduced acrylamide levels); Cosmetic (reduced bruising)</t>
  </si>
  <si>
    <t>"Choice experiment" for a potato and gift certificate of varying value</t>
  </si>
  <si>
    <t>College students, grad students, faculty staff (though mean age = 22 years, so likely really only students)</t>
  </si>
  <si>
    <t>Rousselière  and  Rousselière  (2017)</t>
  </si>
  <si>
    <t>Estimation of a Bayesian multilevel structural equation model on acceptability using data from the Eurobarometer 2010 73.1 on science.</t>
  </si>
  <si>
    <t>Attitudes and heterogeneity of attitudes at individual and national levels in EU/EU-adjacent countries using data from Eurobarometer 2010</t>
  </si>
  <si>
    <t>Resistance to apple scab and mildew</t>
  </si>
  <si>
    <t>Bayesian multilevel structural equation model </t>
  </si>
  <si>
    <t>15,650 (reported in table 1 as "Sample"--somewhat unclear because in the same table they list Luxemburg, Netherlands, Turkey, and Hugary separately)</t>
  </si>
  <si>
    <t>Acceptability of cis- vs. trans-genic TK; environmental attitudes; interest in science/biotk, relationship between individual and national heterogeneity of attitudes; Cis (44.0%) vs. Trans (27.5%) said "should be encouraged." Some  difference in questions for cis- vs. trans-genic TK; 42.4% thought Transgenic is "promising"; 60.5% though Cisgenic "will be useful." See notes for additional findings related to heterogeneity (age, religion, environmental attitudes, interest in biotk are all important).</t>
  </si>
  <si>
    <t>EU-27,  Norway, Iceland, Turkey</t>
  </si>
  <si>
    <t>EU-27 countries plus Norway, Iceland, Turkey</t>
  </si>
  <si>
    <t>See notes. Language in scenarios posed to participants = "a series of questions was asked with an initial scenario given that each individual was supposed to answer: Some European researchers think there are new ways of controlling common diseases in apples—things like scab and mildew. There are two new ways of doing this. Both mean that the
apples could be grown with limited use of pesticides, and so pesticide residues on the apples would be minimal. The first way is to introduce artificially a resistance gene from another species such as a bacterium or animal into an apple tree to make it resistant to mildew and scab (. . .) The second way is to artificially introduce a gene that exists naturally in wild/ crab apples which provides resistance to mildew and scab."</t>
  </si>
  <si>
    <t>Schaart (2004)</t>
  </si>
  <si>
    <t>Schaart, J.G. (2004). Towards consumer-friendly cisgenic strawberries which are less susceptible to Botrytis cinerea. Ph.D. Thesis. Wageningen University</t>
  </si>
  <si>
    <t>PhD Thesis with a section reporting the results of a survey of residents of Norway, Denmark, and UK about GM strawberries</t>
  </si>
  <si>
    <t>strawberries</t>
  </si>
  <si>
    <t>Attitudes towards GM; willingness to buy GM strawberries with different traits; acceptability of trans- vs. cis-genic modification.</t>
  </si>
  <si>
    <t>Traits examined (note: no comparison between trans and cisgenic TK): longer-lasting, bigger &amp; redder, 20% cheaper, better tasting, lower pesticide use, organic principles, healthier</t>
  </si>
  <si>
    <t>Summary statistics of survey responses</t>
  </si>
  <si>
    <t>Attitudes towards GM: "will lead to improvements" = ~30%; "make things worse" = ~40%. Traits (would buy) = longer-lasting (~37%), bigger &amp; redder (~39%), 20% cheaper (~50%), better tasting (~52%), lower pesticide use (~58%), organic principles (~62%), healthier (~66%). Cisgenic more acceptable than trans: Completely agree = ~40%; partly agree = ~37%.</t>
  </si>
  <si>
    <t>Norway, Denmark, UK</t>
  </si>
  <si>
    <t>"Consumers" in Norway, Denmarket, UK</t>
  </si>
  <si>
    <t>Most of the thesis is about the technological development of the cisgenic strawberry. In chapter 7, &lt;3 pages are devoted to discussing the consumer survey.</t>
  </si>
  <si>
    <t>Schenk et al. (2011)</t>
  </si>
  <si>
    <t>Schenk, Martijn F., Marinus P. van der Maas, Marinus JM Smulders, Luud JWJ Gilissen, Arnout RH Fischer, Ivo A. van der Lans, Evert Jacobsen, and Lynn J. Frewer. "Consumer attitudes towards hypoallergenic apples that alleviate mild apple allergy." Food Quality and Preference 22, no. 1 (2011): 83-91.</t>
  </si>
  <si>
    <t>Perception of the benefits of a novel hypoallergenic apple, comparing traditional breeding with transgenic and cisgenic GM</t>
  </si>
  <si>
    <t>Choice experiment (without price); attitudes towards GM/conventional apples</t>
  </si>
  <si>
    <t>Reduced allergenicity</t>
  </si>
  <si>
    <t>Repeated measures mixed linear models</t>
  </si>
  <si>
    <t>Traditional breeding&gt;cisgenic&gt;transgenic (&gt;=preferred); consumers preferred apples that required less pesticides and that were less allergenic to people with apple allergies. Preference for attributes varied with individual characteristics (e.g., people with apple allergy strongly differentiated between apples with different levels of hypoallergenicity, whereas people not allergic did not). Results reported as significant, but p-values not reported</t>
  </si>
  <si>
    <t>Netherlands</t>
  </si>
  <si>
    <t>Shoppers in a supermarket</t>
  </si>
  <si>
    <t>Shew et al. (2016)</t>
  </si>
  <si>
    <r>
      <t xml:space="preserve">Shew, Aaron M., Lawton L. Nalley, Diana M. Danforth, Bruce L. Dixon, Rodolfo M. Nayga Jr, Anne-Cecile Delwaide, and Barbara Valent. 2016. “Are All GMOs the Same? Consumer Acceptance of Cisgenic Rice in India.” </t>
    </r>
    <r>
      <rPr>
        <i/>
        <sz val="10.5"/>
        <color theme="1"/>
        <rFont val="CMU Serif"/>
      </rPr>
      <t>Plant Biotechnology Journal</t>
    </r>
    <r>
      <rPr>
        <sz val="10.5"/>
        <color theme="1"/>
        <rFont val="CMU Serif"/>
      </rPr>
      <t xml:space="preserve"> 14 (1): 4–7.</t>
    </r>
  </si>
  <si>
    <t>Acceptance and WTP for cisgenic  vs. transgenic (vs. conventional) rice</t>
  </si>
  <si>
    <t>WTP for cis/transgenic rice (vs. convention) with/without infromation about elimination of fungicides.</t>
  </si>
  <si>
    <t>Cisgenic vs. GM vs. no fungicide (presented in sequentially in a three-round process)…puzzling</t>
  </si>
  <si>
    <t>Multiple price list hypothetical WTP elicitation; Interval regression (WTP) and bivariate probit (WTC)</t>
  </si>
  <si>
    <t>300 consumers in Jaipur</t>
  </si>
  <si>
    <t>Participants' WTP was significantly higher (than 0) for the "no fungicide" attribute and did not decrease (statistically) when the GM or cisgenic attribute was also present. WTP was less for GM/cisgenic varieties when there was no benefit provided. All reported values are significant at p&lt;0.05</t>
  </si>
  <si>
    <t>India</t>
  </si>
  <si>
    <t>Convenience samples recruited from different locations in Jaipur.</t>
  </si>
  <si>
    <t>Authors did not present cisgenic and transgenic GM as differing only in whether introduced genes originated within the same species or not; they described cisgenic as "bred using a process in which genes are transferred between crossable organisms (same species or closely related species). The same result could be obtained by cross-breeding that occurs in nature or by traditional breeding methods but it would require a longer time frame" while not providing a specific definition of GM.</t>
  </si>
  <si>
    <t>Shew et al. (2017)</t>
  </si>
  <si>
    <r>
      <t xml:space="preserve">Shew, Aaron M., Diana M. Danforth, Lawton L. Nalley, Rodolfo M. Nayga, Francis Tsiboe, and Bruce L. Dixon. 2017. “New Innovations in Agricultural Biotech: Consumer Acceptance of Topical RNAi in Rice Production.” </t>
    </r>
    <r>
      <rPr>
        <i/>
        <sz val="10.5"/>
        <color theme="1"/>
        <rFont val="CMU Serif"/>
      </rPr>
      <t>Food Control</t>
    </r>
    <r>
      <rPr>
        <sz val="10.5"/>
        <color theme="1"/>
        <rFont val="CMU Serif"/>
      </rPr>
      <t xml:space="preserve"> 81 (November): 189–95.</t>
    </r>
  </si>
  <si>
    <t>Willingness to consume and willingness to pay for RNAi vs. GM rice in USA, Canada, Belgium, France, and Australia</t>
  </si>
  <si>
    <t>Willingness to consume and WTP for RNAi vs. GM rice (vs. conventional)</t>
  </si>
  <si>
    <t>Bt in GM rice; RNAi for insect control.</t>
  </si>
  <si>
    <t>2077; in US (439), Canada (399), Australia (400), France (439), &amp; Belgium (400)</t>
  </si>
  <si>
    <t>WTP for Bt lower then conventional by $12.56 (US), $8.97 (Canada), $7.95 (Australia), $13.35 (France), and $8.66 (Belgium); WTP for RNAi lower then conventional by $7.62, $4.38, $4.24, and $4.92 for US, Canada, Australia, and France. Belgium not significantly lower. Older respondents required less of a discount than younger respondents. All reported values in column I are significant at p&lt;0.05.</t>
  </si>
  <si>
    <t>Recruited by SSI; indicated targeting gender, age, education, and income to be representative of study countries</t>
  </si>
  <si>
    <t>Not sure which category RNAi should be in, re: GE vs. NPETs/NBTs</t>
  </si>
  <si>
    <t>Shew et al. (2018)</t>
  </si>
  <si>
    <r>
      <t xml:space="preserve">Shew, Aaron M., L. Lanier Nalley, Heather A. Snell, Rodolfo M. Nayga, and Bruce L. Dixon. 2018. “CRISPR versus GMOs: Public Acceptance and Valuation.” </t>
    </r>
    <r>
      <rPr>
        <i/>
        <sz val="10.5"/>
        <color theme="1"/>
        <rFont val="CMU Serif"/>
      </rPr>
      <t>Global Food Security</t>
    </r>
    <r>
      <rPr>
        <sz val="10.5"/>
        <color theme="1"/>
        <rFont val="CMU Serif"/>
      </rPr>
      <t xml:space="preserve"> 19 (December): 71–80.</t>
    </r>
  </si>
  <si>
    <t>Willingness to consume and willingness to pay for CRISPR vs. GM rice in USA, Canada, Belgium, France, and Australia</t>
  </si>
  <si>
    <t>Willingness to consume and WTP for CRISPR vs. GM rice (vs. conventional)</t>
  </si>
  <si>
    <t>Glyphosate resistance</t>
  </si>
  <si>
    <t>2315 in US (451), Canada (463), Belgium (458), France (499), &amp; Australia (444)</t>
  </si>
  <si>
    <t>WTC CRISPR (WTCCR)&gt;WTC GM by ~2-17 % pts. (Tbl1); WTCCR range = [40.3, 71.4]; belief that CRISPR &amp; GM helps, is safe &amp; familiarity with GM increases WTCCR; consumers required a discount of $4.58, $1.17, $1.59,$2.12, and $2.24 per pound for CRISPR rice compared to conventionally bred rice in the USA, Canada, Belgium, France, and Australia, respectively, compared to a discount of $4.80, $0.92, $1.60, $2.11, and $2.21 per pound for GM rice compared to conventionally bred rice (not entirely clear where these discounts are from). No information given about significance of WTP discount estimates. WTC estimates reported are all significant at p&lt;0.05.</t>
  </si>
  <si>
    <t>Recruited by SSI; no details provided about targeted participant characteristics.</t>
  </si>
  <si>
    <t xml:space="preserve">Conducted a short vs. long information treatment (p. 73 of paper); </t>
  </si>
  <si>
    <t>Son and Lim (2021)</t>
  </si>
  <si>
    <r>
      <t xml:space="preserve">Son, Eunae, and Song Soo Lim. 2021. “Consumer Acceptance of Gene-Edited versus Genetically Modified Foods in Korea.” </t>
    </r>
    <r>
      <rPr>
        <i/>
        <sz val="10.5"/>
        <color theme="1"/>
        <rFont val="CMU Serif"/>
      </rPr>
      <t>International Journal of Environmental Research and Public Health</t>
    </r>
    <r>
      <rPr>
        <sz val="10.5"/>
        <color theme="1"/>
        <rFont val="CMU Serif"/>
      </rPr>
      <t xml:space="preserve"> 18 (7). https://doi.org/10.3390/ijerph18073805.</t>
    </r>
  </si>
  <si>
    <t>WTP for GM vs. gene-edited soybean oil</t>
  </si>
  <si>
    <t>soybean oil, cotton</t>
  </si>
  <si>
    <t>WTP for GM vs. GE vs. conventional</t>
  </si>
  <si>
    <t>None specified (beyond GM vs. GE vs. conventional).</t>
  </si>
  <si>
    <t>Choice experiment (hypothetical); estimation by multinomial logit by MLE</t>
  </si>
  <si>
    <t>Stratified (by gender, age) sample of 200 consumers in South Korea</t>
  </si>
  <si>
    <t>MWTP for GM and GE significantly less than conventional (presented in Korean Won) products for both soybean oil and cotton t-shirts. GM&lt;GE for soybean oil, but reversed for t-shirts (though differences between GM/GE were not tested statistically). All MWTP values are signifcant at p&lt;0.001</t>
  </si>
  <si>
    <t>South Korea</t>
  </si>
  <si>
    <t>Stratified sample based on age and gender</t>
  </si>
  <si>
    <t>No specific trait targeted by GM/GE was mentioned in the document, so respondents likely didn't have a sense of why GM/GE technology was important. The authors also examine MWTP range (max minus min) based on a few individual characteristics, but the results are not particularly informative.</t>
  </si>
  <si>
    <t>Tsiboe et al. (2017)</t>
  </si>
  <si>
    <t>Tsiboe, Francis, Lawton L. Nalley, Bruce L. Dixon, Diana Danforth, Anne-Cécile Delwaide, and Rodolfo M. Nayga. "Ghanaian Consumers’ Attitudes toward Cisgenic Rice: Are all Genetically Modified Rice the Same?." Ghana Journal of Development Studies 14, no. 1 (2017): 1-18.</t>
  </si>
  <si>
    <t>WTP for GM, cisgenic, or environmentally beneficial rice</t>
  </si>
  <si>
    <t>WTP trans vs. cisgenic vs. conventional vs. environmentally beneficial</t>
  </si>
  <si>
    <t>rice blast fungus resistance</t>
  </si>
  <si>
    <t>Multiple price format willingness to pay for 5kg of rice</t>
  </si>
  <si>
    <t>253 university students</t>
  </si>
  <si>
    <t>Ghana</t>
  </si>
  <si>
    <t>University students</t>
  </si>
  <si>
    <t>Not entirely clear what information participants received about use of GM technology--I don't see that they were provided with text indicating that GM was used to provide rice blast fungus resistance. Some additional findings on attitudes towards cisgenic, transgenic, and GM; findings show that GM is viewed more negatively than cis or transgenic. Again, not clear how cisgenic and transgenic are different from GM; perhaps they just wanted to see how respondents reacted.</t>
  </si>
  <si>
    <t>Uddin, Azhar, Karina Gallardo, Bradley J. Rickard, Julian M. Alston, and Olena Sambucci. "Are Consumers Willing to Accept Gene Edited Fruit? An Application to Quality Traits for Fresh Table Grapes." (2021).</t>
  </si>
  <si>
    <t>WTP for attributes of table grapes generated by GE</t>
  </si>
  <si>
    <t>WTP for attributes</t>
  </si>
  <si>
    <t>online surveys and discrete choice experiment in between subject experiment then mixed logit estimation of rum and latent class model for heterogenous consumers and the source of their preferences  treatment on technology, prices and attributes. Qua;trics plus JMP app to do fractional factorial design to reduce the  number of exps to 8</t>
  </si>
  <si>
    <t>us population but higher income, more women younger whiter too, representative of population of surveys not the US</t>
  </si>
  <si>
    <t>Vasquez Arreaga (2020)</t>
  </si>
  <si>
    <t>Vasquez Arreaga, Oswaldo. CANADIAN CONSUMER PERCEPTION OF GENOME-EDITED FOOD PRODUCTS. MS Thesis. University of Saskatchewan, 2020.</t>
  </si>
  <si>
    <t>Perceptions and willingness to consume GE and GMO (transgenic) foods</t>
  </si>
  <si>
    <t>potato, apples, milk, salmon, papaya, sweet corn</t>
  </si>
  <si>
    <t>WTC GE and GM foods</t>
  </si>
  <si>
    <t>potatoes: resistance to blackspot bruising &amp; lower levels of asparagine; apples: reduced browning; milk: dehorned cattle</t>
  </si>
  <si>
    <t>Multinomial logit; probit</t>
  </si>
  <si>
    <t>497 English-speaking Canadians</t>
  </si>
  <si>
    <t>Summary statistics on WTC: max of 50% of respondents WTC GE/GM product (GM sweet corn); all others &lt; 50%. (However, only ~80% WTC an organic apple, 78% organic beef, 62% organic bread). Significance not reported</t>
  </si>
  <si>
    <t>English-speaking Canadians</t>
  </si>
  <si>
    <t>Yang and Hobbs (2020a)</t>
  </si>
  <si>
    <t>Cultural values and acceptance of GE</t>
  </si>
  <si>
    <t>Factors affecting attitudes towards GE</t>
  </si>
  <si>
    <t>Survey analyzed via ordered probit</t>
  </si>
  <si>
    <t>Effect of individual characteristics on attitudes towards GE; positive views of science/TK highly positively related to attitudes towards GE (p&lt;0.01); people who think the risks of biotechnology outweigh benefits have significantly more negative attitudes towards GE (p&lt;0.01); Quebec residents have significantly more negative attitudes (p&lt;0.01); no other variables are significant at normal levels of significance. All reported values here are significant at p&lt;0.01</t>
  </si>
  <si>
    <t>Somewhat representative sample of Canadian adults (both French and English speaking)</t>
  </si>
  <si>
    <t>See paper for marginally significant variables (impact of hierarchical/egalitarian score, gender, presence of children)</t>
  </si>
  <si>
    <t>Yang and Hobbs (2020b)</t>
  </si>
  <si>
    <t>Yang, Yang, and Jill E. Hobbs. "The power of stories: Narratives and information framing effects in science communication." American Journal of Agricultural Economics 102.4 (2020): 1271-1296.</t>
  </si>
  <si>
    <t>Impact of "narrative" (scientific vs. "informal, personal" communication styles) on wtp for apple slices</t>
  </si>
  <si>
    <t>non-browning; enhanced with anti-oxidants; GE vs GM vs conventional</t>
  </si>
  <si>
    <t>Hypothetical choice experiment analyzed using multinomial logit and random parameters logit</t>
  </si>
  <si>
    <t>Table 10 in paper presents WTP estimates for attributes in no information vs. 4 information treatments. GE/GM all significantly negative WTP in no info condition; information frequently reduces discount required, but does not eliminate it (still negative WTP even in info conditions). All WTP for GE/GM in no info condition (p&lt;0.01); in info conditions, p&lt;0.05) except for a condition with few observations (non-significant).</t>
  </si>
  <si>
    <t>Yunes et al. (2019)</t>
  </si>
  <si>
    <t>Yunes, Maria Cristina, Dayane L. Teixeira, Marina AG von Keyserlingk, and Maria J. Hötzel. "Is gene editing an acceptable alternative to castration in pigs?." PloS one 14, no. 6 (2019): e0218176.</t>
  </si>
  <si>
    <t>Acceptability of GE to castrate male pigs</t>
  </si>
  <si>
    <t>pork</t>
  </si>
  <si>
    <t>Factors affecting acceptability of GE</t>
  </si>
  <si>
    <t>Avoiding boar taint</t>
  </si>
  <si>
    <t>Online survey analyzed with multinomial logistic regression</t>
  </si>
  <si>
    <t>56% of participants considered GE an acceptable method to reduce boar taint; 22% intermediate; 22% opposed. Respondents who grew up in an ag. Environment thought GE was less acceptable than those who did not. Highest reason justifying attitude towards use of GE in pigs: Acceptable: positive effects on animal welfare (63%); intermediate - potential risks GE (61%); not acceptable - dislike/oppose GM (38%). Primarily summary statistics reported.</t>
  </si>
  <si>
    <t>Brazil</t>
  </si>
  <si>
    <t>Representative of population of southern Brazil by sex, age, and place of residence; higher education and less religious than population</t>
  </si>
  <si>
    <t>Also asked a set of questions about acceptability of plant/animal-based biotechnologies used in food production: highest level of acceptability was 43% (for GM vegetables with higher levels of nutrients) down to 25% for meat produced in vitro from pig stem cells). Disparity between high level of support for GE to address boar taint and low levels of support for other genetic technologies is slightly odd (unless people really care about animal welfare).</t>
  </si>
  <si>
    <t>Yunes et al. (2021)</t>
  </si>
  <si>
    <t>Yunes, Maria Cristina, Zimbábwe Osório-Santos, Marina AG von Keyserlingk, and Maria José Hötzel. "Gene Editing for Improved Animal Welfare and Production Traits in Cattle: Will This Technology Be Embraced or Rejected by the Public?." Sustainability 13, no. 9 (2021): 4966.</t>
  </si>
  <si>
    <t>Acceptability of GE to 1) increase muscle production; 2) increase heat tolerance; 3) eliminate the need to surgically remove horns</t>
  </si>
  <si>
    <t>Acceptability/factors affecting acceptability of GE for different purposes</t>
  </si>
  <si>
    <t>Increasing meat production, animal welfare/productivity (heat tolerance, hornlessness)</t>
  </si>
  <si>
    <t>Face-to-face interviews for qualitative analysis; online survey for quantitative analysis</t>
  </si>
  <si>
    <t>32 in interviews; 864 online surveys</t>
  </si>
  <si>
    <t>QUALITATIVE themes: benefits/risks of GE; GE and status quo in animal production; "naturalness" of GE and threat to animals' integrity; trustworthiness of information sources about GE. QUANTITATIVE: 73% totally/somewhat opposed to GE for muscle growth; 53% for heat resistance; 49% for horn removal. Dem. variables significantly more accepting = Men; Younger respondents; Educated; Income; ASF consumption; involvement in Ag. All quantitative relationships reported here are significant at p&lt;0.001.</t>
  </si>
  <si>
    <t>Qualitative: Attendees of university extension event; Quantitative: recruited from Instagram</t>
  </si>
  <si>
    <t>summary frequencies</t>
  </si>
  <si>
    <t>rnai</t>
  </si>
  <si>
    <t xml:space="preserve">ingenic </t>
  </si>
  <si>
    <t>Authors and date</t>
  </si>
  <si>
    <t>GE</t>
  </si>
  <si>
    <t>NPETs other than GE</t>
  </si>
  <si>
    <t>Arias-Salazar et al. (2019)</t>
  </si>
  <si>
    <t>Nkott and Temple (2021)</t>
  </si>
  <si>
    <t>Ortega et al. (2021)</t>
  </si>
  <si>
    <t>countries coverage in studies</t>
  </si>
  <si>
    <t>USA/ Canada</t>
  </si>
  <si>
    <t>Africa</t>
  </si>
  <si>
    <t>Asia</t>
  </si>
  <si>
    <t>number of studies</t>
  </si>
  <si>
    <t>period</t>
  </si>
  <si>
    <t>France</t>
  </si>
  <si>
    <t>up to 2010</t>
  </si>
  <si>
    <t>2011-2013</t>
  </si>
  <si>
    <t>2014-2016</t>
  </si>
  <si>
    <t>2017-2019</t>
  </si>
  <si>
    <t>2020-current</t>
  </si>
  <si>
    <t>total 2005-2021</t>
  </si>
  <si>
    <t>other NPETs</t>
  </si>
  <si>
    <t>Conventional Hybrids</t>
  </si>
  <si>
    <t>eu</t>
  </si>
  <si>
    <t>EU countries plus Norway, Iceland, Turkey</t>
  </si>
  <si>
    <t>EU countries: Belgium, France, The Netherlands, Spain and The UK.</t>
  </si>
  <si>
    <t>US (Harrisburg Pennsylvania, Des Moines, IA)</t>
  </si>
  <si>
    <t>US, China, France, NZ, for GMO, only US for intragenic</t>
  </si>
  <si>
    <t>US, south region</t>
  </si>
  <si>
    <t>An et al. (2019)</t>
  </si>
  <si>
    <t>Borrello et al. (2021)</t>
  </si>
  <si>
    <t>Caputo et al. (2020)</t>
  </si>
  <si>
    <t>Colson et al. (2011)</t>
  </si>
  <si>
    <t>De Marchi et al. (2020a)</t>
  </si>
  <si>
    <t>De Marchi et al. (2020b)</t>
  </si>
  <si>
    <t>De Marchi et al. (2019)</t>
  </si>
  <si>
    <t xml:space="preserve">Farid et al. (2020) </t>
  </si>
  <si>
    <t xml:space="preserve">Ferrari et al. (2020) </t>
  </si>
  <si>
    <t>Kato-Nitta et al. (2021)</t>
  </si>
  <si>
    <t>Kato-Nitta et al. (2019)</t>
  </si>
  <si>
    <t>Kronberger et al. (2014)</t>
  </si>
  <si>
    <t>Marette et al. (2021b)</t>
  </si>
  <si>
    <t>Mielby et al. (2013)</t>
  </si>
  <si>
    <t>Muringai et al. (2020)</t>
  </si>
  <si>
    <t>Pruitt et al. (2021)</t>
  </si>
  <si>
    <t>Uddin et al. (2021)</t>
  </si>
  <si>
    <t>public perceptions of benefits and risks of gene editing for food crops in Germany, Japan, and US</t>
  </si>
  <si>
    <t>livestock, vegetables</t>
  </si>
  <si>
    <t>acceptability of these two products and how information influences the acceptability/ attitudes</t>
  </si>
  <si>
    <t>acceptability of GE relative to GMO and conventional looking at risk, benefit and value perceptions of consumers split into 3 groups</t>
  </si>
  <si>
    <t>perceptions of benefits and risks of GE vs. conventionally bred livestock/vegetables</t>
  </si>
  <si>
    <t>risk and benefit perceptions</t>
  </si>
  <si>
    <t>online surveys of public in Germany, Japan, and US after provision of information about conventional breeding and GE for livestock (hogs) and vegetables (tomatoes)</t>
  </si>
  <si>
    <t>5854 = 1962 (Germany); 1842 (Japan); 2050 (US)</t>
  </si>
  <si>
    <t>GE: US respondents perceived lower risks of GE for both vegetables and livestock than German/Japanese respondents (non-sign. differences between JP &amp; DE); significant differences for both Country and Group in 2-factor ANOVA. US respondents perceived higher benefits of GE than JP, which perceived higher benefits than DE for both plants and animals (sign. difference in country; no sign. difference in group). CONVENTIONAL: Significant differences in perceived risk of conventional (US&gt;JP&gt;DE); significant differences in perceived benefits of conventional (US&gt;JP; US&gt;DE, no sign. diff btw/ JP &amp; DE).</t>
  </si>
  <si>
    <t>Germany, Japan, US</t>
  </si>
  <si>
    <t>also considers cows with horns (3 options, ge dehorned, conventional dehorned, not dehorned)</t>
  </si>
  <si>
    <t>Kilders, Valerie, and Vincenzina Caputo. 2021. "Is Animal Welfare Promoting Hornless Cattle? Assessing Consumers' Valuation for Milk from Gene‐edited Cows under Different Information Regimes." Journal of Agricultural Economics (2021).</t>
  </si>
  <si>
    <t>General public of each country 20-69 yo; proportionate sample allocations by age, gender, and region according to 2019 US Census; 2019 JP residential register; 2011 Eurostat Census Data</t>
  </si>
  <si>
    <t>Graphs illustrate main results. No examination of influence of individual characteristics/heterogeneity on perceptions.</t>
  </si>
  <si>
    <t>Germany, Japan, USA</t>
  </si>
  <si>
    <t>WT consume and buy if better, cheaper, ag products, rice, beans with Y, N, Not sure</t>
  </si>
  <si>
    <t>WTP for beef that is RNAi</t>
  </si>
  <si>
    <t>WT eat beef that is RNAi</t>
  </si>
  <si>
    <t>pork, tomato, spinach</t>
  </si>
  <si>
    <t>Kato-Nitta, Naoko, Masashi Tachikawa, Yusuke Inagaki, and Tadahiko Maeda. 2021. "Public perceptions of risks and benefits of gene-edited food crops: An international comparative study between the US, Japan, and Germany." Manuscript submitted for publication. Joint Support-Center for Data Science Research and the Institute of Statistical Mathematics, Research Organization of Information and Systems.</t>
  </si>
  <si>
    <t>Nkott, Anny Lucrèce Nlend, and Ludovic Temple. "Societal acceptability conditions of genome editing for upland rice in Madagascar." Technological Forecasting and Social Change 167 (2021): 120720.</t>
  </si>
  <si>
    <t>Pruitt, J.R., K.M. Melton, &amp; M.A. Palma. 2021. Does Physical Activity Influence Consumer Acceptance of Gene-edited Food? Sustainability. 13(14) 7759.</t>
  </si>
  <si>
    <t>cad $1.20 to $2.14 more per litre for GE canola oil, a premium of 27-47% over average canola oil prices in Canada The marginal WTP for canola oil with half the saturated fat ranges from $1.04 to $1.50 CAD per liter. the price for a litre of canola oil in Canada can range from $1.50 CAD (no name bulk size) to over $10 CAD (organic) with an average price of approximately $4-5 CAD</t>
  </si>
  <si>
    <t>significant premium for intragenic fortified against plain w/o=1.22 (broccoli), 1.15$ (tomato), 1.16 (potato) with pro biotech message. No info just potato (1.21) significant.  Significant transgenic fortifed against conventionalw/o= 0.49 for broccoli with pro biotech message. in intragenic, fortified valued 1.17 (potato), no message, 0.78 (broccoli), 1.02 tomato, 0.95 potato with pro biotech message; for transgenic fortified valued  0.55 for broccoli, 0.51 for tomato with pro biotech message</t>
  </si>
  <si>
    <t>negative premium for GMO in 5 countries, discount is smaller for cisgenic except in Spain. Very large wt to avoid GMO. Small proportion of consumers willing to consume cisgenic or GMO, especially in France</t>
  </si>
  <si>
    <t xml:space="preserve">(comparison or trait), model 1 model 2 3 segments Transgenics over conventional −17.27*** −10.96***−16.47***−28.69*** Cisgenics over conventionalᵇ -7.69*** −4.97 −4.53 −31.74*** Transgenics over cisgenicsᶜ −9.58*** −5.99 −11.93*** 3.05 Pesticide-freed 0.22 −4.13* 3.39 −7.11 Pesticide-free by cisgenic methodsᵉ 5.97** 1.72 3.43 29.21*** Transgenics and pesticide-free over conventionalᶠ −17.05*** -15.09*** −13.07*** −35.80*** Cisgenic and pesticide-free over conventionalᵍ −1.72 −3.25 −1.11 −2.53 Organic over conventionalʰ 15.93*** 3.28 16.19*** 39.69*** 
 Cisgenic and pesticide-free over organicⁱ −17.65*** −6.54** −17.30*** −42.21***
 </t>
  </si>
  <si>
    <t xml:space="preserve">key results WTP is smallest for transgenic, then cisgenic, then conventional but all higher than opt out. WTP base (1.99 and 2.02 for table, 2.52 and 2.61 for muscadine. discounts transgenic=-0.72, -0.51 table, -0.84 and -0.64 muscadine; discount cisgenic= -.23 and -.22 for table, -.84 and -.64 for muscadine), seed-production method interaction not large. seedless is largest booster of WTP </t>
  </si>
  <si>
    <t>consumers make a diff between GMO and cisgenic, for regulation, but also that all techniques should be regulated on health and environment outcome not on technology. If innovator is non profit or small better acceptance than monsanto. Consumers know that they do not know enough about these technologies. consumers do not discriminate well on regulation and risk levels. support same regulation for all technologies</t>
  </si>
  <si>
    <t>food demand surveys in the US, monthly surveys, frequencies on questions agree/disagree type</t>
  </si>
  <si>
    <t>$0.529 (se=0.153, p&lt;0.01; no demographics) premium for GE over GMO; $0.472 (se=0.243), p&lt;0.1; w/ demographics) premium for GE over GMO</t>
  </si>
  <si>
    <t>organism/product modified</t>
  </si>
  <si>
    <t>organisms/product modified</t>
  </si>
  <si>
    <t>survey monkey online with wine drinkers random assignment to information treatments (control, positive, negative) , ordered price choices 1 to 16 euros (multiple price list) plus collection of socio demographics, then SUR linear regression of delta WTP on characteristics and treatments</t>
  </si>
  <si>
    <t>price, taste, organic,  production method, safe, healthy (vitamins, antioxidants, potassium), beneficial to animal welfare (disease resistance) and environment (water saving)</t>
  </si>
  <si>
    <t>revealed preference on rye bred purchase plus choice experiments, both with RUM on price and characteristics</t>
  </si>
  <si>
    <t>1000 surveys to estimate wtp under different information regimes (animal welfare) using parametric and semi parametric hypothetical discrete choice models. control and 4 treatments of information (none, to GE better than GMO and animal welfare)</t>
  </si>
  <si>
    <t>reduced pesticide, crop loss, climate adaptation, higher yield, improving animal and fish health, reduced envir impact of aquaculture</t>
  </si>
  <si>
    <t>econometric estimation of WTP using discrete choice experiment with RUM with optout with 3 information treatments (gm, ge, no info, conventional and control) and where the R&amp;D is done. Reduced choice set to 24 combinations using Ngene app in  4 blocks. Cheap talk to avoid hypothetical bias. use random parameter logit</t>
  </si>
  <si>
    <t xml:space="preserve"> soy oil Conventional breeding $1.10*** [0.30, 1.88] $1.73*** [0.86, 2.60] $2.31*** [1.22, 3.46] Genetically modified (GM) $0.05 [-0.82, 1.01] $-0.07 [-0.96, 0.93] $1.03 [-0.28, 2.71] Genome-editing $0.13 [-0.69, 1.04] $0.71 [-1.19, 1.75] $2.02*** [0.72, 3.82]  apple wtp Conventional
$1.18*** [0.83, 1.58] $1.13*** [0.78, 1.51] $1.21*** [0.79, 1.67] Genetically modified (GM) $-0.52*** [-0.88, -0.14] $0.01 [-0.39, 0.44] $-0.03 [-0.50, 0.48] Genome-editing $-0.24 [-0.57, 0.12] $0.08 [-0.27, 0.45] $0.16 [-0.26, 0.64]</t>
  </si>
  <si>
    <t>clusters of consumers are identified to capture heterogeneity. They cite McFadden et al. 2021 and Shew et al. 2018 as 2 studies finding similar discounts for GMO and GE foods. Has interesting background on commercialization of GE crops pages 8-9 . Also find that domestic startup&gt;university&gt;multinational for soyoil for apple similar ranking except for treatment 2 university&gt;domestic startup&gt;multinational. heterogeneity found with signifcant std dev in rum for technology and attributes</t>
  </si>
  <si>
    <r>
      <t xml:space="preserve">Tabei Y, Shimura S, Kwon Y, Itaka S, Fukino N. Analyzing Twitter Conversation on Genome-Edited Foods and Their Labeling in Japan. </t>
    </r>
    <r>
      <rPr>
        <i/>
        <sz val="10.5"/>
        <color theme="1"/>
        <rFont val="CMU Serif"/>
      </rPr>
      <t>Frontiers in plant science</t>
    </r>
    <r>
      <rPr>
        <sz val="10.5"/>
        <color theme="1"/>
        <rFont val="CMU Serif"/>
      </rPr>
      <t>. 2020;11.</t>
    </r>
  </si>
  <si>
    <t>Tabei et al. (2020)</t>
  </si>
  <si>
    <t>reaction via tweets in japan after policy announcement on GE and labeling policy</t>
  </si>
  <si>
    <t>food generic</t>
  </si>
  <si>
    <t>attitudes/concerns</t>
  </si>
  <si>
    <t>technology GE and it slabelling</t>
  </si>
  <si>
    <t>analyzing twitter data and peaks following announcement events the method is sentiment analysis</t>
  </si>
  <si>
    <t>tweeting population in Japan</t>
  </si>
  <si>
    <t>novel  approach using unusual datset and sentiment analysis, presumably based on word analysis and categorizing some words and strings as negative</t>
  </si>
  <si>
    <t>14066 tweeting adults but 530 tweets analyzed</t>
  </si>
  <si>
    <t>semtiment and perception of CRISPR</t>
  </si>
  <si>
    <t>plants, animal, bacteria, humans</t>
  </si>
  <si>
    <t>semtiment/attitudes towards CRISPR in a wide set of applications using twitter data</t>
  </si>
  <si>
    <t>technology  of CRISPR</t>
  </si>
  <si>
    <t>using twitter data and machine learning and Amazon Turk to filter through thousands of tweets from 2013 to 2019 (May)</t>
  </si>
  <si>
    <t>sentiment of tweets about crispr and genome editing. Which is widely positive for plants and animals, les so for humans. This varies during peaks following events during which more negative temporarily emerge</t>
  </si>
  <si>
    <t>Switzerland</t>
  </si>
  <si>
    <t>tweeting adults in Switzerland</t>
  </si>
  <si>
    <t>novel approach and heavy on machine learning. Quite remarkable result that sentiment is mostly positive for CRISPR applications on plants and animals</t>
  </si>
  <si>
    <t>Saleh et al. (2021)</t>
  </si>
  <si>
    <t>acceptance of gene transfer as protection measure and its interface with chemopobia (pesticide)</t>
  </si>
  <si>
    <t>online survey with information treatment 4 groups (conventional protection, organic protection with bilogicals, cisgenesis based resistance, GE based resistance) analysis with SPSS and anova and then regression of acceptance against naturalness and chemophobia</t>
  </si>
  <si>
    <t>acceptance order: gene transfer&gt;organic natural pesticide&gt; gene editng&gt; conventional pesticide. Post info loss of naturalness Gene transfer&gt;Gene editing&gt;organic&gt;conventional</t>
  </si>
  <si>
    <t>biotech cisgenesis, GE) as crop protection against blight and as alternative to pesticides, naturalness</t>
  </si>
  <si>
    <t>representative sample by quota. Many observations dropped because of potential conflict of interest linked to chemical companies' affiliations or connections</t>
  </si>
  <si>
    <t>this is a study of the acceptance of crop protection and biotech is a way of doing so. Cisgenic is more accptede that GE but both preferred to conventional pesticides. Organic is in between (2d highest accepted, 3d in loss of naturalness)</t>
  </si>
  <si>
    <t>Basinskiene and Seinauskiene (2021)</t>
  </si>
  <si>
    <t>consumer acceptance of GE and GM technology in plants</t>
  </si>
  <si>
    <t>favorable/unfavorable view of GMO and GE in foods</t>
  </si>
  <si>
    <t>generic food</t>
  </si>
  <si>
    <t>online survey and descriptive statistics and tests</t>
  </si>
  <si>
    <t>251 respondents</t>
  </si>
  <si>
    <t>Lithuania</t>
  </si>
  <si>
    <t xml:space="preserve">convenience sample of adults online </t>
  </si>
  <si>
    <t>GMO and GE seen unfavorably but GMO more so than GE and  comparable results for GMO and GE ingredients in food. Consumers have neutral to slightly negative buying intention for both GMO and GE (2.65, and 2.7) (2  likely, 3 unlikely)</t>
  </si>
  <si>
    <r>
      <t xml:space="preserve">Basinskiene L, Seinauskiene B. "Gene Editing Versus Gene Modification: Awareness, Attitudes and Behavioral Intentions of Lithuanian Consumers, Producers, and Farmers." </t>
    </r>
    <r>
      <rPr>
        <i/>
        <sz val="10.5"/>
        <color theme="1"/>
        <rFont val="CMU Serif"/>
      </rPr>
      <t>Chemical Engineering Transactions.</t>
    </r>
    <r>
      <rPr>
        <sz val="10.5"/>
        <color theme="1"/>
        <rFont val="CMU Serif"/>
      </rPr>
      <t xml:space="preserve"> (2021) 87:433-8.</t>
    </r>
  </si>
  <si>
    <t>Busch et al.  (2021)</t>
  </si>
  <si>
    <t xml:space="preserve">Edenbrandt et al. (2018b) </t>
  </si>
  <si>
    <t>Edenbrandt et al. (2018a)</t>
  </si>
  <si>
    <t>Gatica-Arias, et al. (2019)</t>
  </si>
  <si>
    <t>Lusk et al.  (2018)</t>
  </si>
  <si>
    <t>Marette et al.  (2021a)</t>
  </si>
  <si>
    <t xml:space="preserve">EFSA (2010) </t>
  </si>
  <si>
    <t>EFSA (2019)</t>
  </si>
  <si>
    <t>31 wtp but some multiple countries</t>
  </si>
  <si>
    <t>45 comparative (conventional, GMO, Npets) with 36 conventional, 38 GMO, 13 organic</t>
  </si>
  <si>
    <t>37 Genome editing</t>
  </si>
  <si>
    <t>24 npets (4 RNAi, 16 cisgenic generic, 3 intragenic, 1 ingenic)</t>
  </si>
  <si>
    <t>Summary data on studies</t>
  </si>
  <si>
    <t>japan</t>
  </si>
  <si>
    <t>European countries</t>
  </si>
  <si>
    <t>LAC</t>
  </si>
  <si>
    <t>general adult population</t>
  </si>
  <si>
    <t>consumer concerns about biotech</t>
  </si>
  <si>
    <r>
      <t>Rousselière, D., &amp; Rousselière, S. (2017). Is biotechnology (more) acceptable when it enables a reduction in phytosanitary treatments? A European comparison of the acceptability of transgenesis and cisgenesis. </t>
    </r>
    <r>
      <rPr>
        <i/>
        <sz val="10.5"/>
        <color theme="1"/>
        <rFont val="CMU Serif"/>
      </rPr>
      <t>PloS one</t>
    </r>
    <r>
      <rPr>
        <sz val="10.5"/>
        <color theme="1"/>
        <rFont val="CMU Serif"/>
      </rPr>
      <t>, </t>
    </r>
    <r>
      <rPr>
        <i/>
        <sz val="10.5"/>
        <color theme="1"/>
        <rFont val="CMU Serif"/>
      </rPr>
      <t>12</t>
    </r>
    <r>
      <rPr>
        <sz val="10.5"/>
        <color theme="1"/>
        <rFont val="CMU Serif"/>
      </rPr>
      <t>(9), e0183213.</t>
    </r>
  </si>
  <si>
    <r>
      <t xml:space="preserve">Saleh R, Bearth A, Siegrist M. How chemophobia affects public acceptance of pesticide use and biotechnology in agriculture. </t>
    </r>
    <r>
      <rPr>
        <i/>
        <sz val="10.5"/>
        <color theme="1"/>
        <rFont val="CMU Serif"/>
      </rPr>
      <t>Food Quality and Preference.</t>
    </r>
    <r>
      <rPr>
        <sz val="10.5"/>
        <color theme="1"/>
        <rFont val="CMU Serif"/>
      </rPr>
      <t xml:space="preserve"> 2021 Jul 1;91:104197.</t>
    </r>
  </si>
  <si>
    <r>
      <t>Yang, Yang, and Jill E. Hobbs. "Supporters or opponents: will cultural values shape consumer acceptance of gene editing?." </t>
    </r>
    <r>
      <rPr>
        <i/>
        <sz val="10.5"/>
        <color theme="1"/>
        <rFont val="CMU Serif"/>
      </rPr>
      <t>Journal of Food Products Marketing</t>
    </r>
    <r>
      <rPr>
        <sz val="10.5"/>
        <color theme="1"/>
        <rFont val="CMU Serif"/>
      </rPr>
      <t> 26.1 (2020): 17-37.</t>
    </r>
  </si>
  <si>
    <t>Remarks</t>
  </si>
  <si>
    <t>no</t>
  </si>
  <si>
    <t>yes</t>
  </si>
  <si>
    <r>
      <t xml:space="preserve">Borrello, M., Cembalo, L. and Vecchio, R., 2021. Role of information in consumers’ preferences for eco-sustainable genetic improvements in plant breeding. </t>
    </r>
    <r>
      <rPr>
        <i/>
        <sz val="10.5"/>
        <color theme="1"/>
        <rFont val="CMU Serif"/>
      </rPr>
      <t>Plos one</t>
    </r>
    <r>
      <rPr>
        <sz val="10.5"/>
        <color theme="1"/>
        <rFont val="CMU Serif"/>
      </rPr>
      <t>, 16(7), p.e0255130.</t>
    </r>
  </si>
  <si>
    <r>
      <t xml:space="preserve">Busch, G., Ryan, E., Von Keyserlingk, M. A., &amp; Weary, D. M. (2021). Citizen views on genome editing: effects of species and purpose. </t>
    </r>
    <r>
      <rPr>
        <i/>
        <sz val="10.5"/>
        <color theme="1"/>
        <rFont val="CMU Serif"/>
      </rPr>
      <t>Agriculture and Human Values</t>
    </r>
    <r>
      <rPr>
        <sz val="10.5"/>
        <color theme="1"/>
        <rFont val="CMU Serif"/>
      </rPr>
      <t>, 1-14.</t>
    </r>
  </si>
  <si>
    <t>yes but proceeding issue</t>
  </si>
  <si>
    <r>
      <t xml:space="preserve">Colson, Gregory, and Wallace E. Huffman. "Consumers' willingness to pay for genetically modified foods with product-enhancing nutritional attributes." </t>
    </r>
    <r>
      <rPr>
        <i/>
        <sz val="10.5"/>
        <color theme="1"/>
        <rFont val="CMU Serif"/>
      </rPr>
      <t xml:space="preserve">American Journal of Agricultural Economics </t>
    </r>
    <r>
      <rPr>
        <sz val="10.5"/>
        <color theme="1"/>
        <rFont val="CMU Serif"/>
      </rPr>
      <t xml:space="preserve">93, no. 2 (2011): 358-363. </t>
    </r>
  </si>
  <si>
    <r>
      <t>Colson, Gregory J., Wallace E. Huffman, and Matthew C. Rousu. "Improving the nutrient content of food through genetic modification: Evidence from experimental auctions on consumer acceptance."</t>
    </r>
    <r>
      <rPr>
        <i/>
        <sz val="10.5"/>
        <color theme="1"/>
        <rFont val="CMU Serif"/>
      </rPr>
      <t xml:space="preserve"> Journal of Agricultural and Resource Economics</t>
    </r>
    <r>
      <rPr>
        <sz val="10.5"/>
        <color theme="1"/>
        <rFont val="CMU Serif"/>
      </rPr>
      <t xml:space="preserve"> (2011): 343-364.</t>
    </r>
  </si>
  <si>
    <r>
      <t xml:space="preserve">De Marchi, E., A. Cavaliere, and A. Banterle (2020). “Consumers’ Choice Behavior for Cisgenic Food: Exploring the Role of Time Preferences.” </t>
    </r>
    <r>
      <rPr>
        <i/>
        <sz val="10.5"/>
        <color theme="1"/>
        <rFont val="CMU Serif"/>
      </rPr>
      <t>Applied Economic Perspectives and Policy</t>
    </r>
    <r>
      <rPr>
        <sz val="10.5"/>
        <color theme="1"/>
        <rFont val="CMU Serif"/>
      </rPr>
      <t>, doi:10.1002/aepp.13043.</t>
    </r>
  </si>
  <si>
    <r>
      <t xml:space="preserve">De Marchi, Elisa, Alessia Cavaliere, and Alessandro Banterle. "Identifying Motivations for Acceptance of Cisgenic Food: Results from a Randomized Controlled Choice Experiment." </t>
    </r>
    <r>
      <rPr>
        <i/>
        <sz val="10.5"/>
        <color theme="1"/>
        <rFont val="CMU Serif"/>
      </rPr>
      <t>Journal of Agricultural and Resource Economics</t>
    </r>
    <r>
      <rPr>
        <sz val="10.5"/>
        <color theme="1"/>
        <rFont val="CMU Serif"/>
      </rPr>
      <t xml:space="preserve"> Preprints (2020).</t>
    </r>
  </si>
  <si>
    <r>
      <t xml:space="preserve">De Marchi, E., A. Cavaliere, J. Bacenetti, F. Milani, S. Pigliafreddo, and A. Banterle (2019). “Can consumer food choices contribute to reduce environmental impact? The case of cisgenic apples”. </t>
    </r>
    <r>
      <rPr>
        <i/>
        <sz val="10.5"/>
        <color theme="1"/>
        <rFont val="CMU Serif"/>
      </rPr>
      <t>Science of The Total Environment</t>
    </r>
    <r>
      <rPr>
        <sz val="10.5"/>
        <color theme="1"/>
        <rFont val="CMU Serif"/>
      </rPr>
      <t>, 681: 155-162.</t>
    </r>
  </si>
  <si>
    <t>2 online survey samples of millenials and Gen Z in Belgium and NL, then OLS and ordered logit models; differentiates objective and subjective knowledge, risk perception,  factor analysis to reduce the dimensionality of many questions per category (risk, knowledge, sociodemographics)</t>
  </si>
  <si>
    <t>Refereed journal article (yes/no)</t>
  </si>
  <si>
    <t>44 refereed journal articles among the 59 studies</t>
  </si>
  <si>
    <t>different sample as the other 2 studies, no analysis of socio demographics, desirability bias potential mentioned with face to face, no check on prior information, price choices limited</t>
  </si>
  <si>
    <t>59  studies from 2004 to september 2021</t>
  </si>
  <si>
    <t xml:space="preserve">43 acceptance/Wt Eat  </t>
  </si>
  <si>
    <t>attributes</t>
  </si>
  <si>
    <t>unfamiliar hybrid is seen more negatively; concern for ge driven hybrid, cross-breeding even less acceptable than cisgenic/sexual breeding; eurobarometer cicgenic apples are more acceptable than transgenic but still consumere would like a GMO label for both transgenic and cisgenic. In all EU countries, our example of the cisgenic production of apples receives higher support (55%) than transgenic apples (33%), with the former attracting majority support in 24 countries.</t>
  </si>
  <si>
    <t>Müller M, Schneider M, Salathé M, Vayena E. 2020. Assessing public opinion on CRISPR -Cas9: combining crowdsourcing and deep learning. Journal of Medical Internet Research. 22, no. 8: e17830</t>
  </si>
  <si>
    <t>Müller et al. (2020)</t>
  </si>
  <si>
    <t>wtp for attributes (-beta attributes/beta price)  wtp conventional=4.1, GE=3.4 and 3.5, logit shows highst wtp for sweetness, crisp and flavorful and green grapes better than amber/yellow blush. Marginal wtp for sweetness and color is higher for Gethan for conventional hybrids, identified 3 groups of consumers` 3d group finds ge ethical, safe natural</t>
  </si>
  <si>
    <t>sweetness, crispness, flavor, skin color, size</t>
  </si>
  <si>
    <t>estimates of impacts of factors capturing KN, ATT, PR, PB, TR eventually on WTP. Perceived benefit  has a coefficient of 0.437 on WTP and risk -0.194. ATT affects knowledge and trust eventually to WTP, 24% (survey 1) and 41% (survey 2) of respondents willing to buy GE food.</t>
  </si>
  <si>
    <t xml:space="preserve">         Information is polarizing (hollowing the middle). The discount for Genome editing falls as more info is provided from -2.67 to -1.38 and discount for traditional dehorning increases from -1.17 to -3.22. Standard deviations become larger and more significant as more info is provided. 34% with positive wtp for gene-gmo-aw. nonparametric show bimodal distributions in wtp for the milk</t>
  </si>
  <si>
    <t>use the WTP &gt;0 to derive a consumer demand</t>
  </si>
  <si>
    <t xml:space="preserve">choice experiment face to face interviews questionnaire with Consideration of Future Consequences fourteen-item scale 7Q for immediate and 7 for future-oriented </t>
  </si>
  <si>
    <t>Mol bio experts with higher benefit and value perceptions, and lower risk perceptions of biotechnologies but GMO ranked slightly better than GE for several benefits; lay public views GE better than GMO, but much lower than conventional. Experts of other fields, in between. Science literacy increased benefit perception in lay people. women discount benefits of biotech. science literacy increase benefit perception for all breedings. Trust in food governance and risk avoidance decrease perception of benefit. risk avoidance significance is marginal</t>
  </si>
  <si>
    <t>acceptance of cisgenesis for crop protection and consumer chemophobia. Consumers are heterogenous in perception of naturalness and acceptance of technology</t>
  </si>
  <si>
    <t>Additional research on individual characteristics reported in the paper. The variables are not named clearly, however. Some expected findings: neophilic consumers more WTC GE/GM; neophobic less WTC GE/GM, etc.</t>
  </si>
  <si>
    <t>GE vegetable more acceptable/beneficial than GE pig/meat for most attributes. Science literacy influences the acceptability of GE vegetable positively for all attributes and animal for disease resistance</t>
  </si>
  <si>
    <t>4514 (2288 animal and 2226 tomatoes</t>
  </si>
  <si>
    <t>perception of cisgenic crops for less unnaturalness</t>
  </si>
  <si>
    <t>no explicit value but 50% would buy rice and beans if the price was equal to conventional</t>
  </si>
  <si>
    <t>multivariate regression on a dependent attitudinal scale variable</t>
  </si>
  <si>
    <t>consumer acceptance and valuation of GE versus conventional and GMO for rice and pork avoiding cadmium contaminaton (rice) and african swine fever and role of fear (neophobia) and information</t>
  </si>
  <si>
    <t>Genome editing is called GMO in the message to control group. Heterogeneity on wine subjective knowledge, neophobia of technology and attitude towards sustainability. SUR does not help for some censoring or corner although the delta may help</t>
  </si>
  <si>
    <t xml:space="preserve">online non representative adults with higher proportion of education and females </t>
  </si>
  <si>
    <t xml:space="preserve">NA for wtp. 25.2% wt eat, 32.2% wt purchase 25.1% view rnai beef as safe for human health, 22% safe for their family, 63.6% think side effects of eating RNAi meat are unknown 45.%% think family could be exposed to great risk </t>
  </si>
  <si>
    <t xml:space="preserve">RNAi for animal health, cattle protection against disease, </t>
  </si>
  <si>
    <t>heterogenous attitudes toward the 5 GE applications, with most favorable in USA and Italy. Least favorable application for muscle in beef and milk allergy. HIV highly accepted.</t>
  </si>
  <si>
    <t xml:space="preserve">mean WTP for organic&gt;conventional&gt;GE&gt;GMO. Need info on tangible benefit of GE more than just the technology. Low awareness and knowledge of GE but high awareness of GMO, benefits to consumers or the environment stronger WTP, not for benefits to farmers. WTP varies by product and processing (fresh has higher wtp for spinach and tomatoes than processed also more than fresh pork. Bacon has higher WTP than fresh meat). marginal WTP for the GE trait is $0 to 0.23 per choice. Heterogenous consumers results. without info on benefits GMO chosen more often than GE (probably lack of knowledge) negative premium for GE, even larger than GMO discount (50% of the WTP for organic see table 7 but premium emerges for benefit to consumer treatment (30 cents for tomatoes for ge relative to GMO. Small premia for GE against conventional for environment benefit (around 5%) </t>
  </si>
  <si>
    <t>disutility impact of technology is significant (ly negative) for all models (around -1.10 to -1.29) as large as price disutility (cisgenic relative to conventional). Education decreases the disutility by 0.29. low time preference increases disutility; youth too. Income increases discount not sure of units</t>
  </si>
  <si>
    <t>RUM results show lower disutulity for cisgenic (-0.84) than transgenic (-1.80) but both larger than do not buy (-0.76). Large std deviation suggests heterogeneity of consumers. Pesticide free transgenic reduces the discount by 0.5 and makes it attractive (better than do not buy)</t>
  </si>
  <si>
    <t>survey of perceived food safety risk on GMO in 2005 and 2010, (then in 2019 GE). In 2005 62% were concerned by GMO and then 66% on 2010 for EU27.</t>
  </si>
  <si>
    <t>findings more than estimates: knowledge on GE and GMO was good (4.9/6), ok, on GMO policy Belgians more knowledgeable than Dutch, attitudes on risk and pro/against GE and GMO are near the middle in likert scale. GE and GMO should be labelled but limited support for same label. Positive towards GE explained by objective knowledge and negatively by env. concerns. attitude to GE explains GE labels (negative influence). No difference in generation or country</t>
  </si>
  <si>
    <t>1,508,044 tweets by 348,502 distinct users</t>
  </si>
  <si>
    <t>sentiment analysis reveals negative overtones dominate (54.5 to 62.8%) negative vis a vis genome editing and the labeling policy of the Conusmer Affairs Agency, also strong demand for mandatory labelling</t>
  </si>
  <si>
    <t>WTP premium for EB=$13.75 (vs. conventional); WTP discount of $9.75 and $19.94 for cis/transgenic (vs. conventional); respondents w/ more education were WTP more for GM (vs. HS). The text says that more education=higher WTP for GM, but the estimates in the table seem to suggest that it's actually opposite--more education = higher WTP for conventional...perhaps do not discuss this finding given lack of clarity). Older participants WTP more for conventional. All findings reported here are significant at p&lt;0.05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</si>
</sst>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1"/>
      <color theme="1"/>
      <name val="Calibri"/>
      <family val="2"/>
      <scheme val="minor"/>
    </font>
    <font>
      <sz val="10.5"/>
      <color theme="1"/>
      <name val="CMU Serif"/>
    </font>
    <font>
      <b/>
      <sz val="11"/>
      <color theme="1"/>
      <name val="CMU Serif"/>
    </font>
    <font>
      <sz val="11"/>
      <color theme="1"/>
      <name val="CMU Serif"/>
    </font>
    <font>
      <i/>
      <sz val="10.5"/>
      <color theme="1"/>
      <name val="CMU Serif"/>
    </font>
    <font>
      <b/>
      <sz val="11"/>
      <color theme="1"/>
      <name val="Calibri"/>
      <family val="2"/>
      <scheme val="minor"/>
    </font>
    <font>
      <b/>
      <sz val="10.5"/>
      <color theme="1"/>
      <name val="CMU Serif"/>
    </font>
    <font>
      <sz val="11"/>
      <color rgb="FFFF0000"/>
      <name val="CMU Serif"/>
    </font>
    <font>
      <sz val="11"/>
      <name val="CMU Serif"/>
    </font>
  </fonts>
  <fills count="3">
    <fill>
      <patternFill patternType="none"/>
    </fill>
    <fill>
      <patternFill patternType="gray125"/>
    </fill>
    <fill>
      <patternFill patternType="solid">
        <fgColor rgb="FFFFFF00"/>
        <bgColor indexed="64"/>
      </patternFill>
    </fill>
  </fills>
  <borders count="26">
    <border>
      <left/>
      <right/>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s>
  <cellStyleXfs count="1">
    <xf numFmtId="0" fontId="0" fillId="0" borderId="0"/>
  </cellStyleXfs>
  <cellXfs count="68">
    <xf numFmtId="0" fontId="0" fillId="0" borderId="0" xfId="0"/>
    <xf numFmtId="0" fontId="3" fillId="0" borderId="0" xfId="0" applyFont="1" applyBorder="1" applyAlignment="1">
      <alignment horizontal="center" vertical="center" wrapText="1"/>
    </xf>
    <xf numFmtId="0" fontId="2" fillId="0" borderId="1" xfId="0" applyFont="1" applyBorder="1" applyAlignment="1">
      <alignment horizontal="center" vertical="center" wrapText="1"/>
    </xf>
    <xf numFmtId="0" fontId="1" fillId="0" borderId="0" xfId="0" applyFont="1" applyBorder="1" applyAlignment="1">
      <alignment horizontal="center" vertical="center" wrapText="1"/>
    </xf>
    <xf numFmtId="0" fontId="1" fillId="0" borderId="0" xfId="0" applyFont="1" applyAlignment="1">
      <alignment horizontal="center" vertical="center" wrapText="1"/>
    </xf>
    <xf numFmtId="0" fontId="0" fillId="0" borderId="0" xfId="0" applyBorder="1" applyAlignment="1">
      <alignment horizontal="center" vertical="center" wrapText="1"/>
    </xf>
    <xf numFmtId="0" fontId="1" fillId="0" borderId="0" xfId="0" applyFont="1" applyAlignment="1">
      <alignment horizontal="justify" vertical="center"/>
    </xf>
    <xf numFmtId="0" fontId="6" fillId="0" borderId="1" xfId="0" applyFont="1" applyBorder="1" applyAlignment="1">
      <alignment horizontal="center" vertical="center" wrapText="1"/>
    </xf>
    <xf numFmtId="0" fontId="1" fillId="0" borderId="0" xfId="0" applyFont="1" applyAlignment="1">
      <alignment horizontal="center" vertical="center"/>
    </xf>
    <xf numFmtId="0" fontId="3" fillId="2" borderId="0" xfId="0" applyFont="1" applyFill="1" applyBorder="1" applyAlignment="1">
      <alignment horizontal="center" vertical="center" wrapText="1"/>
    </xf>
    <xf numFmtId="0" fontId="5" fillId="0" borderId="0" xfId="0" applyFont="1"/>
    <xf numFmtId="0" fontId="0" fillId="0" borderId="0" xfId="0" applyFont="1"/>
    <xf numFmtId="0" fontId="2" fillId="0" borderId="1"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2" fillId="0" borderId="0" xfId="0" applyFont="1" applyBorder="1" applyAlignment="1">
      <alignment horizontal="left" vertical="center"/>
    </xf>
    <xf numFmtId="0" fontId="2" fillId="0" borderId="0" xfId="0" applyFont="1" applyBorder="1" applyAlignment="1">
      <alignment horizontal="left" vertical="top"/>
    </xf>
    <xf numFmtId="0" fontId="0" fillId="0" borderId="0" xfId="0" applyAlignment="1">
      <alignment horizontal="center"/>
    </xf>
    <xf numFmtId="0" fontId="5" fillId="0" borderId="0" xfId="0" applyFont="1" applyAlignment="1">
      <alignment horizontal="center" wrapText="1"/>
    </xf>
    <xf numFmtId="0" fontId="5" fillId="0" borderId="0" xfId="0" applyFont="1" applyAlignment="1">
      <alignment horizontal="center"/>
    </xf>
    <xf numFmtId="0" fontId="3" fillId="0" borderId="3" xfId="0" applyFont="1" applyBorder="1" applyAlignment="1">
      <alignment horizontal="center" vertical="center" wrapText="1"/>
    </xf>
    <xf numFmtId="0" fontId="3" fillId="0" borderId="5" xfId="0" applyFont="1" applyBorder="1" applyAlignment="1">
      <alignment horizontal="center" vertical="center" wrapText="1"/>
    </xf>
    <xf numFmtId="0" fontId="0" fillId="0" borderId="2" xfId="0" applyBorder="1" applyAlignment="1">
      <alignment horizontal="center"/>
    </xf>
    <xf numFmtId="0" fontId="0" fillId="0" borderId="0"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0" fillId="0" borderId="6" xfId="0" applyBorder="1" applyAlignment="1">
      <alignment horizontal="center"/>
    </xf>
    <xf numFmtId="0" fontId="0" fillId="0" borderId="5" xfId="0"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0" fillId="0" borderId="8" xfId="0" applyBorder="1" applyAlignment="1">
      <alignment horizontal="center" wrapText="1"/>
    </xf>
    <xf numFmtId="0" fontId="0" fillId="0" borderId="9" xfId="0" applyBorder="1" applyAlignment="1">
      <alignment horizontal="center"/>
    </xf>
    <xf numFmtId="0" fontId="2" fillId="0" borderId="7" xfId="0" applyFont="1" applyFill="1" applyBorder="1" applyAlignment="1">
      <alignment horizontal="center" vertical="center" wrapText="1"/>
    </xf>
    <xf numFmtId="0" fontId="5" fillId="0" borderId="9" xfId="0" applyFont="1" applyBorder="1"/>
    <xf numFmtId="0" fontId="1" fillId="0" borderId="6" xfId="0" applyFont="1" applyBorder="1" applyAlignment="1">
      <alignment horizontal="center" vertical="center" wrapText="1"/>
    </xf>
    <xf numFmtId="0" fontId="1" fillId="0" borderId="6" xfId="0" applyFont="1" applyBorder="1" applyAlignment="1">
      <alignment horizontal="center" vertical="center"/>
    </xf>
    <xf numFmtId="0" fontId="3" fillId="0" borderId="6" xfId="0" applyFont="1" applyFill="1" applyBorder="1" applyAlignment="1">
      <alignment horizontal="center" vertical="center" wrapText="1"/>
    </xf>
    <xf numFmtId="0" fontId="3" fillId="0" borderId="6" xfId="0" applyFont="1" applyBorder="1" applyAlignment="1">
      <alignment horizontal="center" vertical="center" wrapText="1"/>
    </xf>
    <xf numFmtId="0" fontId="1" fillId="0" borderId="0" xfId="0" applyFont="1" applyAlignment="1">
      <alignment horizontal="left" vertical="center" wrapText="1"/>
    </xf>
    <xf numFmtId="0" fontId="7" fillId="0" borderId="0" xfId="0" applyFont="1" applyFill="1" applyBorder="1" applyAlignment="1">
      <alignment horizontal="center" vertical="center" wrapText="1"/>
    </xf>
    <xf numFmtId="0" fontId="0" fillId="0" borderId="0" xfId="0" applyFont="1" applyFill="1"/>
    <xf numFmtId="0" fontId="0" fillId="0" borderId="0" xfId="0" applyFill="1"/>
    <xf numFmtId="0" fontId="0" fillId="0" borderId="0" xfId="0" applyFill="1" applyAlignment="1">
      <alignment horizontal="center"/>
    </xf>
    <xf numFmtId="0" fontId="0" fillId="0" borderId="10" xfId="0" applyBorder="1" applyAlignment="1">
      <alignment horizontal="center"/>
    </xf>
    <xf numFmtId="0" fontId="0" fillId="0" borderId="11" xfId="0" applyBorder="1" applyAlignment="1">
      <alignment horizontal="center"/>
    </xf>
    <xf numFmtId="0" fontId="0" fillId="0" borderId="12" xfId="0" applyBorder="1" applyAlignment="1">
      <alignment horizontal="center"/>
    </xf>
    <xf numFmtId="0" fontId="0" fillId="0" borderId="13" xfId="0" applyBorder="1" applyAlignment="1">
      <alignment horizontal="center" wrapText="1"/>
    </xf>
    <xf numFmtId="0" fontId="0" fillId="0" borderId="14" xfId="0" applyBorder="1" applyAlignment="1">
      <alignment horizontal="center" wrapText="1"/>
    </xf>
    <xf numFmtId="0" fontId="0" fillId="0" borderId="14" xfId="0" applyBorder="1" applyAlignment="1">
      <alignment wrapText="1"/>
    </xf>
    <xf numFmtId="0" fontId="0" fillId="0" borderId="15" xfId="0" applyBorder="1" applyAlignment="1">
      <alignment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2" fillId="0" borderId="0"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0" xfId="0" applyFont="1" applyFill="1" applyAlignment="1">
      <alignment horizontal="center" vertical="center" wrapText="1"/>
    </xf>
    <xf numFmtId="0" fontId="0" fillId="0" borderId="0" xfId="0" applyFont="1" applyBorder="1" applyAlignment="1">
      <alignment horizontal="center" vertical="center" wrapText="1"/>
    </xf>
    <xf numFmtId="0" fontId="8" fillId="0" borderId="0" xfId="0" applyFont="1" applyFill="1" applyBorder="1" applyAlignment="1">
      <alignment horizontal="center" vertical="center" wrapText="1"/>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xf numFmtId="0" fontId="6" fillId="0" borderId="20" xfId="0" applyFont="1" applyBorder="1" applyAlignment="1">
      <alignment horizontal="center" vertical="center" wrapText="1"/>
    </xf>
    <xf numFmtId="0" fontId="6" fillId="0" borderId="8" xfId="0" applyFont="1" applyBorder="1" applyAlignment="1">
      <alignment horizontal="center" vertical="center" wrapText="1"/>
    </xf>
    <xf numFmtId="0" fontId="6" fillId="0" borderId="21" xfId="0" applyFont="1" applyBorder="1" applyAlignment="1">
      <alignment horizontal="center" vertical="center" wrapText="1"/>
    </xf>
    <xf numFmtId="0" fontId="2" fillId="0" borderId="22"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25" xfId="0" applyFont="1" applyFill="1" applyBorder="1" applyAlignment="1">
      <alignment horizontal="center" vertical="center" wrapText="1"/>
    </xf>
    <xf numFmtId="0" fontId="2" fillId="0" borderId="4" xfId="0" applyFont="1" applyBorder="1" applyAlignment="1">
      <alignment horizontal="center" vertical="center" wrapText="1"/>
    </xf>
    <xf numFmtId="0" fontId="3" fillId="0" borderId="2" xfId="0" applyFont="1" applyBorder="1" applyAlignment="1">
      <alignment horizontal="center" vertical="center" wrapText="1"/>
    </xf>
    <xf numFmtId="0" fontId="2" fillId="0" borderId="0"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2.xml"/><Relationship Id="rId5" Type="http://schemas.openxmlformats.org/officeDocument/2006/relationships/theme" Target="theme/theme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9</xdr:col>
          <xdr:colOff>406400</xdr:colOff>
          <xdr:row>28</xdr:row>
          <xdr:rowOff>12700</xdr:rowOff>
        </xdr:to>
        <xdr:sp macro="" textlink="">
          <xdr:nvSpPr>
            <xdr:cNvPr id="4097" name="Object 1" hidden="1">
              <a:extLst>
                <a:ext uri="{63B3BB69-23CF-44E3-9099-C40C66FF867C}">
                  <a14:compatExt spid="_x0000_s4097"/>
                </a:ext>
                <a:ext uri="{FF2B5EF4-FFF2-40B4-BE49-F238E27FC236}">
                  <a16:creationId xmlns:a16="http://schemas.microsoft.com/office/drawing/2014/main" id="{00000000-0008-0000-0300-000001100000}"/>
                </a:ext>
              </a:extLst>
            </xdr:cNvPr>
            <xdr:cNvSpPr/>
          </xdr:nvSpPr>
          <xdr:spPr bwMode="auto">
            <a:xfrm>
              <a:off x="0" y="0"/>
              <a:ext cx="0" cy="0"/>
            </a:xfrm>
            <a:prstGeom prst="rect">
              <a:avLst/>
            </a:prstGeom>
            <a:solidFill>
              <a:srgbClr val="FFFFFF"/>
            </a:solidFill>
            <a:ln w="9525">
              <a:solidFill>
                <a:srgbClr val="000000"/>
              </a:solidFill>
              <a:miter lim="800000"/>
              <a:headEnd/>
              <a:tailEnd/>
            </a:ln>
          </xdr:spPr>
        </xdr:sp>
        <xdr:clientData/>
      </xdr:twoCellAnchor>
    </mc:Choice>
    <mc:Fallback/>
  </mc:AlternateContent>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4.bin"/><Relationship Id="rId5" Type="http://schemas.openxmlformats.org/officeDocument/2006/relationships/image" Target="../media/image1.emf"/><Relationship Id="rId4" Type="http://schemas.openxmlformats.org/officeDocument/2006/relationships/package" Target="../embeddings/Microsoft_Word_Document.docx"/></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K75"/>
  <sheetViews>
    <sheetView tabSelected="1" topLeftCell="C1" zoomScaleNormal="100" zoomScaleSheetLayoutView="90" workbookViewId="0">
      <pane ySplit="1" topLeftCell="A58" activePane="bottomLeft" state="frozen"/>
      <selection pane="bottomLeft" activeCell="N55" sqref="N55"/>
    </sheetView>
  </sheetViews>
  <sheetFormatPr baseColWidth="10" defaultColWidth="9" defaultRowHeight="15"/>
  <cols>
    <col min="1" max="1" width="20.33203125" style="1" customWidth="1"/>
    <col min="2" max="2" width="9" style="1"/>
    <col min="3" max="3" width="35.5" style="1" customWidth="1"/>
    <col min="4" max="4" width="48.6640625" style="1" customWidth="1"/>
    <col min="5" max="5" width="27" style="1" customWidth="1"/>
    <col min="6" max="6" width="21.6640625" style="1" customWidth="1"/>
    <col min="7" max="11" width="18.6640625" style="1" customWidth="1"/>
    <col min="12" max="12" width="33" style="1" customWidth="1"/>
    <col min="13" max="13" width="13.6640625" style="1" customWidth="1"/>
    <col min="14" max="14" width="52.5" style="1" customWidth="1"/>
    <col min="15" max="15" width="6.5" style="1" customWidth="1"/>
    <col min="16" max="16" width="10.6640625" style="1" customWidth="1"/>
    <col min="17" max="17" width="10.83203125" style="1" customWidth="1"/>
    <col min="18" max="18" width="18.33203125" style="1" customWidth="1"/>
    <col min="19" max="19" width="9" style="5" customWidth="1"/>
    <col min="20" max="20" width="18.33203125" style="1" customWidth="1"/>
    <col min="21" max="21" width="25.6640625" style="1" customWidth="1"/>
    <col min="22" max="22" width="37" style="1" customWidth="1"/>
    <col min="23" max="24" width="16.5" style="13" customWidth="1"/>
    <col min="25" max="89" width="9" style="13"/>
    <col min="90" max="16384" width="9" style="1"/>
  </cols>
  <sheetData>
    <row r="1" spans="1:89" s="2" customFormat="1" ht="137" customHeight="1">
      <c r="A1" s="7" t="s">
        <v>0</v>
      </c>
      <c r="B1" s="7" t="s">
        <v>1</v>
      </c>
      <c r="C1" s="7" t="s">
        <v>639</v>
      </c>
      <c r="D1" s="7" t="s">
        <v>2</v>
      </c>
      <c r="E1" s="7" t="s">
        <v>3</v>
      </c>
      <c r="F1" s="7" t="s">
        <v>556</v>
      </c>
      <c r="G1" s="7" t="s">
        <v>4</v>
      </c>
      <c r="H1" s="7" t="s">
        <v>5</v>
      </c>
      <c r="I1" s="7" t="s">
        <v>6</v>
      </c>
      <c r="J1" s="7" t="s">
        <v>7</v>
      </c>
      <c r="K1" s="7" t="s">
        <v>8</v>
      </c>
      <c r="L1" s="7" t="s">
        <v>9</v>
      </c>
      <c r="M1" s="7" t="s">
        <v>10</v>
      </c>
      <c r="N1" s="7" t="s">
        <v>11</v>
      </c>
      <c r="O1" s="7" t="s">
        <v>12</v>
      </c>
      <c r="P1" s="7" t="s">
        <v>13</v>
      </c>
      <c r="Q1" s="7" t="s">
        <v>14</v>
      </c>
      <c r="R1" s="7" t="s">
        <v>15</v>
      </c>
      <c r="S1" s="7" t="s">
        <v>16</v>
      </c>
      <c r="T1" s="7" t="s">
        <v>17</v>
      </c>
      <c r="U1" s="7" t="s">
        <v>18</v>
      </c>
      <c r="V1" s="7" t="s">
        <v>622</v>
      </c>
      <c r="W1" s="12" t="s">
        <v>19</v>
      </c>
      <c r="X1" s="12" t="s">
        <v>634</v>
      </c>
      <c r="Y1" s="12"/>
      <c r="Z1" s="12"/>
      <c r="AA1" s="12"/>
      <c r="AB1" s="12"/>
      <c r="AC1" s="12"/>
      <c r="AD1" s="12"/>
      <c r="AE1" s="12"/>
      <c r="AF1" s="12"/>
      <c r="AG1" s="12"/>
      <c r="AH1" s="12"/>
      <c r="AI1" s="12"/>
      <c r="AJ1" s="12"/>
      <c r="AK1" s="12"/>
      <c r="AL1" s="12"/>
      <c r="AM1" s="12"/>
      <c r="AN1" s="12"/>
      <c r="AO1" s="12"/>
      <c r="AP1" s="12"/>
      <c r="AQ1" s="12"/>
      <c r="AR1" s="12"/>
      <c r="AS1" s="12"/>
      <c r="AT1" s="12"/>
      <c r="AU1" s="12"/>
      <c r="AV1" s="12"/>
      <c r="AW1" s="12"/>
      <c r="AX1" s="12"/>
      <c r="AY1" s="12"/>
      <c r="AZ1" s="12"/>
      <c r="BA1" s="12"/>
      <c r="BB1" s="12"/>
      <c r="BC1" s="12"/>
      <c r="BD1" s="12"/>
      <c r="BE1" s="12"/>
      <c r="BF1" s="12"/>
      <c r="BG1" s="12"/>
      <c r="BH1" s="12"/>
      <c r="BI1" s="12"/>
      <c r="BJ1" s="12"/>
      <c r="BK1" s="12"/>
      <c r="BL1" s="12"/>
      <c r="BM1" s="12"/>
      <c r="BN1" s="12"/>
      <c r="BO1" s="12"/>
      <c r="BP1" s="12"/>
      <c r="BQ1" s="12"/>
      <c r="BR1" s="12"/>
      <c r="BS1" s="12"/>
      <c r="BT1" s="12"/>
      <c r="BU1" s="12"/>
      <c r="BV1" s="12"/>
      <c r="BW1" s="12"/>
      <c r="BX1" s="12"/>
      <c r="BY1" s="12"/>
      <c r="BZ1" s="12"/>
      <c r="CA1" s="12"/>
      <c r="CB1" s="12"/>
      <c r="CC1" s="12"/>
      <c r="CD1" s="12"/>
      <c r="CE1" s="12"/>
      <c r="CF1" s="12"/>
      <c r="CG1" s="12"/>
      <c r="CH1" s="12"/>
      <c r="CI1" s="12"/>
      <c r="CJ1" s="12"/>
      <c r="CK1" s="12"/>
    </row>
    <row r="2" spans="1:89" ht="105">
      <c r="A2" s="3">
        <v>1</v>
      </c>
      <c r="B2" s="3">
        <v>2019</v>
      </c>
      <c r="C2" s="3" t="s">
        <v>508</v>
      </c>
      <c r="D2" s="3" t="s">
        <v>20</v>
      </c>
      <c r="E2" s="3" t="s">
        <v>21</v>
      </c>
      <c r="F2" s="3" t="s">
        <v>22</v>
      </c>
      <c r="G2" s="3" t="s">
        <v>23</v>
      </c>
      <c r="H2" s="3" t="s">
        <v>24</v>
      </c>
      <c r="I2" s="3" t="s">
        <v>28</v>
      </c>
      <c r="J2" s="3" t="s">
        <v>24</v>
      </c>
      <c r="K2" s="3" t="s">
        <v>25</v>
      </c>
      <c r="L2" s="3" t="s">
        <v>26</v>
      </c>
      <c r="M2" s="3" t="s">
        <v>27</v>
      </c>
      <c r="N2" s="3" t="s">
        <v>547</v>
      </c>
      <c r="O2" s="3" t="s">
        <v>24</v>
      </c>
      <c r="P2" s="3" t="s">
        <v>24</v>
      </c>
      <c r="Q2" s="3" t="s">
        <v>28</v>
      </c>
      <c r="R2" s="3" t="s">
        <v>28</v>
      </c>
      <c r="S2" s="3" t="s">
        <v>28</v>
      </c>
      <c r="T2" s="3" t="s">
        <v>29</v>
      </c>
      <c r="U2" s="3" t="s">
        <v>617</v>
      </c>
      <c r="V2" s="3" t="s">
        <v>30</v>
      </c>
      <c r="X2" s="13" t="s">
        <v>623</v>
      </c>
    </row>
    <row r="3" spans="1:89" ht="139.5" customHeight="1">
      <c r="A3" s="3">
        <f>A2+1</f>
        <v>2</v>
      </c>
      <c r="B3" s="3">
        <v>2019</v>
      </c>
      <c r="C3" s="3" t="s">
        <v>484</v>
      </c>
      <c r="D3" s="3" t="s">
        <v>31</v>
      </c>
      <c r="E3" s="3" t="s">
        <v>32</v>
      </c>
      <c r="F3" s="3" t="s">
        <v>33</v>
      </c>
      <c r="G3" s="3" t="s">
        <v>540</v>
      </c>
      <c r="H3" s="3" t="s">
        <v>28</v>
      </c>
      <c r="I3" s="3" t="s">
        <v>24</v>
      </c>
      <c r="J3" s="3"/>
      <c r="K3" s="3" t="s">
        <v>34</v>
      </c>
      <c r="L3" s="3" t="s">
        <v>35</v>
      </c>
      <c r="M3" s="3" t="s">
        <v>36</v>
      </c>
      <c r="N3" s="3" t="s">
        <v>37</v>
      </c>
      <c r="O3" s="3" t="s">
        <v>28</v>
      </c>
      <c r="P3" s="3" t="s">
        <v>24</v>
      </c>
      <c r="Q3" s="3" t="s">
        <v>28</v>
      </c>
      <c r="R3" s="3" t="s">
        <v>28</v>
      </c>
      <c r="S3" s="3" t="s">
        <v>28</v>
      </c>
      <c r="T3" s="3" t="s">
        <v>38</v>
      </c>
      <c r="U3" s="3" t="s">
        <v>39</v>
      </c>
      <c r="V3" s="3" t="s">
        <v>40</v>
      </c>
      <c r="W3" s="13" t="s">
        <v>24</v>
      </c>
      <c r="X3" s="13" t="s">
        <v>624</v>
      </c>
    </row>
    <row r="4" spans="1:89" ht="139.5" customHeight="1">
      <c r="A4" s="3">
        <f t="shared" ref="A4:A60" si="0">A3+1</f>
        <v>3</v>
      </c>
      <c r="B4" s="3">
        <v>2021</v>
      </c>
      <c r="C4" s="3" t="s">
        <v>591</v>
      </c>
      <c r="D4" s="3" t="s">
        <v>600</v>
      </c>
      <c r="E4" s="3" t="s">
        <v>592</v>
      </c>
      <c r="F4" s="3" t="s">
        <v>594</v>
      </c>
      <c r="G4" s="3" t="s">
        <v>593</v>
      </c>
      <c r="H4" s="3" t="s">
        <v>28</v>
      </c>
      <c r="I4" s="3" t="s">
        <v>24</v>
      </c>
      <c r="J4" s="3" t="s">
        <v>24</v>
      </c>
      <c r="K4" s="3" t="s">
        <v>34</v>
      </c>
      <c r="L4" s="3" t="s">
        <v>595</v>
      </c>
      <c r="M4" s="3" t="s">
        <v>596</v>
      </c>
      <c r="N4" s="3" t="s">
        <v>599</v>
      </c>
      <c r="O4" s="3" t="s">
        <v>24</v>
      </c>
      <c r="P4" s="3" t="s">
        <v>24</v>
      </c>
      <c r="Q4" s="3" t="s">
        <v>28</v>
      </c>
      <c r="R4" s="3" t="s">
        <v>28</v>
      </c>
      <c r="S4" s="3" t="s">
        <v>28</v>
      </c>
      <c r="T4" s="3" t="s">
        <v>597</v>
      </c>
      <c r="U4" s="3" t="s">
        <v>598</v>
      </c>
      <c r="V4" s="3"/>
      <c r="X4" s="13" t="s">
        <v>624</v>
      </c>
    </row>
    <row r="5" spans="1:89" ht="150">
      <c r="A5" s="3">
        <f t="shared" si="0"/>
        <v>4</v>
      </c>
      <c r="B5" s="3">
        <v>2021</v>
      </c>
      <c r="C5" s="3" t="s">
        <v>509</v>
      </c>
      <c r="D5" s="3" t="s">
        <v>625</v>
      </c>
      <c r="E5" s="3" t="s">
        <v>58</v>
      </c>
      <c r="F5" s="3" t="s">
        <v>59</v>
      </c>
      <c r="G5" s="3" t="s">
        <v>60</v>
      </c>
      <c r="H5" s="3" t="s">
        <v>24</v>
      </c>
      <c r="I5" s="3" t="s">
        <v>24</v>
      </c>
      <c r="J5" s="3" t="s">
        <v>24</v>
      </c>
      <c r="K5" s="3" t="s">
        <v>61</v>
      </c>
      <c r="L5" s="3" t="s">
        <v>557</v>
      </c>
      <c r="M5" s="3" t="s">
        <v>62</v>
      </c>
      <c r="N5" s="3" t="s">
        <v>63</v>
      </c>
      <c r="O5" s="3"/>
      <c r="P5" s="3" t="s">
        <v>24</v>
      </c>
      <c r="Q5" s="3" t="s">
        <v>28</v>
      </c>
      <c r="R5" s="3" t="s">
        <v>24</v>
      </c>
      <c r="S5" s="3"/>
      <c r="T5" s="3" t="s">
        <v>64</v>
      </c>
      <c r="U5" s="3" t="s">
        <v>659</v>
      </c>
      <c r="V5" s="3" t="s">
        <v>658</v>
      </c>
      <c r="W5" s="13" t="s">
        <v>24</v>
      </c>
      <c r="X5" s="13" t="s">
        <v>624</v>
      </c>
    </row>
    <row r="6" spans="1:89" ht="110" customHeight="1">
      <c r="A6" s="3">
        <f t="shared" si="0"/>
        <v>5</v>
      </c>
      <c r="B6" s="3">
        <v>2019</v>
      </c>
      <c r="C6" s="3" t="s">
        <v>41</v>
      </c>
      <c r="D6" s="3" t="s">
        <v>42</v>
      </c>
      <c r="E6" s="3" t="s">
        <v>43</v>
      </c>
      <c r="F6" s="3" t="s">
        <v>44</v>
      </c>
      <c r="G6" s="3" t="s">
        <v>541</v>
      </c>
      <c r="H6" s="3" t="s">
        <v>24</v>
      </c>
      <c r="I6" s="3" t="s">
        <v>28</v>
      </c>
      <c r="J6" s="3"/>
      <c r="K6" s="3" t="s">
        <v>45</v>
      </c>
      <c r="L6" s="3" t="s">
        <v>46</v>
      </c>
      <c r="M6" s="3" t="s">
        <v>47</v>
      </c>
      <c r="N6" s="3" t="s">
        <v>48</v>
      </c>
      <c r="O6" s="3" t="s">
        <v>28</v>
      </c>
      <c r="P6" s="3" t="s">
        <v>28</v>
      </c>
      <c r="Q6" s="3" t="s">
        <v>49</v>
      </c>
      <c r="R6" s="3" t="s">
        <v>28</v>
      </c>
      <c r="S6" s="3" t="s">
        <v>28</v>
      </c>
      <c r="T6" s="3" t="s">
        <v>50</v>
      </c>
      <c r="U6" s="3" t="s">
        <v>51</v>
      </c>
      <c r="V6" s="3" t="s">
        <v>52</v>
      </c>
      <c r="W6" s="13" t="s">
        <v>24</v>
      </c>
      <c r="X6" s="13" t="s">
        <v>624</v>
      </c>
    </row>
    <row r="7" spans="1:89" ht="61">
      <c r="A7" s="3">
        <f t="shared" si="0"/>
        <v>6</v>
      </c>
      <c r="B7" s="3">
        <v>2020</v>
      </c>
      <c r="C7" s="3" t="s">
        <v>53</v>
      </c>
      <c r="D7" s="3" t="s">
        <v>54</v>
      </c>
      <c r="E7" s="3" t="s">
        <v>55</v>
      </c>
      <c r="F7" s="3" t="s">
        <v>44</v>
      </c>
      <c r="G7" s="3" t="s">
        <v>542</v>
      </c>
      <c r="H7" s="3" t="s">
        <v>28</v>
      </c>
      <c r="I7" s="3" t="s">
        <v>24</v>
      </c>
      <c r="J7" s="3"/>
      <c r="K7" s="3" t="s">
        <v>661</v>
      </c>
      <c r="L7" s="3" t="s">
        <v>56</v>
      </c>
      <c r="M7" s="3" t="s">
        <v>57</v>
      </c>
      <c r="N7" s="3" t="s">
        <v>660</v>
      </c>
      <c r="O7" s="3" t="s">
        <v>28</v>
      </c>
      <c r="P7" s="3" t="s">
        <v>28</v>
      </c>
      <c r="Q7" s="3" t="s">
        <v>49</v>
      </c>
      <c r="R7" s="3" t="s">
        <v>28</v>
      </c>
      <c r="S7" s="3" t="s">
        <v>28</v>
      </c>
      <c r="T7" s="3" t="s">
        <v>50</v>
      </c>
      <c r="U7" s="3" t="s">
        <v>51</v>
      </c>
      <c r="V7" s="3"/>
      <c r="W7" s="13" t="s">
        <v>24</v>
      </c>
      <c r="X7" s="13" t="s">
        <v>624</v>
      </c>
    </row>
    <row r="8" spans="1:89" ht="105">
      <c r="A8" s="3">
        <f t="shared" si="0"/>
        <v>7</v>
      </c>
      <c r="B8" s="3">
        <v>2021</v>
      </c>
      <c r="C8" s="3" t="s">
        <v>601</v>
      </c>
      <c r="D8" s="3" t="s">
        <v>626</v>
      </c>
      <c r="E8" s="3" t="s">
        <v>65</v>
      </c>
      <c r="F8" s="3" t="s">
        <v>66</v>
      </c>
      <c r="G8" s="3" t="s">
        <v>67</v>
      </c>
      <c r="H8" s="3" t="s">
        <v>28</v>
      </c>
      <c r="I8" s="3" t="s">
        <v>24</v>
      </c>
      <c r="J8" s="3"/>
      <c r="K8" s="3" t="s">
        <v>68</v>
      </c>
      <c r="L8" s="3" t="s">
        <v>69</v>
      </c>
      <c r="M8" s="3">
        <v>3698</v>
      </c>
      <c r="N8" s="3" t="s">
        <v>662</v>
      </c>
      <c r="O8" s="3" t="s">
        <v>28</v>
      </c>
      <c r="P8" s="3" t="s">
        <v>24</v>
      </c>
      <c r="Q8" s="3" t="s">
        <v>28</v>
      </c>
      <c r="R8" s="3" t="s">
        <v>28</v>
      </c>
      <c r="S8" s="3" t="s">
        <v>28</v>
      </c>
      <c r="T8" s="3" t="s">
        <v>70</v>
      </c>
      <c r="U8" s="3" t="s">
        <v>71</v>
      </c>
      <c r="V8" s="3" t="s">
        <v>72</v>
      </c>
      <c r="W8" s="13" t="s">
        <v>24</v>
      </c>
      <c r="X8" s="13" t="s">
        <v>624</v>
      </c>
    </row>
    <row r="9" spans="1:89" ht="225">
      <c r="A9" s="3">
        <f t="shared" si="0"/>
        <v>8</v>
      </c>
      <c r="B9" s="3">
        <v>2020</v>
      </c>
      <c r="C9" s="3" t="s">
        <v>510</v>
      </c>
      <c r="D9" s="3" t="s">
        <v>73</v>
      </c>
      <c r="E9" s="3" t="s">
        <v>74</v>
      </c>
      <c r="F9" s="3" t="s">
        <v>543</v>
      </c>
      <c r="G9" s="3" t="s">
        <v>75</v>
      </c>
      <c r="H9" s="3" t="s">
        <v>24</v>
      </c>
      <c r="I9" s="3" t="s">
        <v>24</v>
      </c>
      <c r="J9" s="3" t="s">
        <v>24</v>
      </c>
      <c r="K9" s="3" t="s">
        <v>558</v>
      </c>
      <c r="L9" s="3" t="s">
        <v>76</v>
      </c>
      <c r="M9" s="3" t="s">
        <v>77</v>
      </c>
      <c r="N9" s="3" t="s">
        <v>663</v>
      </c>
      <c r="O9" s="3" t="s">
        <v>24</v>
      </c>
      <c r="P9" s="3" t="s">
        <v>24</v>
      </c>
      <c r="Q9" s="3" t="s">
        <v>28</v>
      </c>
      <c r="R9" s="3" t="s">
        <v>24</v>
      </c>
      <c r="S9" s="3" t="s">
        <v>24</v>
      </c>
      <c r="T9" s="3" t="s">
        <v>78</v>
      </c>
      <c r="U9" s="3" t="s">
        <v>79</v>
      </c>
      <c r="V9" s="3" t="s">
        <v>80</v>
      </c>
      <c r="W9" s="13" t="s">
        <v>24</v>
      </c>
      <c r="X9" s="13" t="s">
        <v>623</v>
      </c>
    </row>
    <row r="10" spans="1:89" ht="135">
      <c r="A10" s="3">
        <f t="shared" si="0"/>
        <v>9</v>
      </c>
      <c r="B10" s="3">
        <v>2011</v>
      </c>
      <c r="C10" s="3" t="s">
        <v>81</v>
      </c>
      <c r="D10" s="3" t="s">
        <v>628</v>
      </c>
      <c r="E10" s="3" t="s">
        <v>82</v>
      </c>
      <c r="F10" s="3" t="s">
        <v>83</v>
      </c>
      <c r="G10" s="3" t="s">
        <v>84</v>
      </c>
      <c r="H10" s="3" t="s">
        <v>24</v>
      </c>
      <c r="I10" s="3" t="s">
        <v>28</v>
      </c>
      <c r="J10" s="3" t="s">
        <v>24</v>
      </c>
      <c r="K10" s="3" t="s">
        <v>85</v>
      </c>
      <c r="L10" s="3" t="s">
        <v>86</v>
      </c>
      <c r="M10" s="3" t="s">
        <v>87</v>
      </c>
      <c r="N10" s="3" t="s">
        <v>88</v>
      </c>
      <c r="O10" s="3" t="s">
        <v>24</v>
      </c>
      <c r="P10" s="3" t="s">
        <v>28</v>
      </c>
      <c r="Q10" s="3" t="s">
        <v>89</v>
      </c>
      <c r="R10" s="3" t="s">
        <v>24</v>
      </c>
      <c r="S10" s="3" t="s">
        <v>28</v>
      </c>
      <c r="T10" s="3" t="s">
        <v>78</v>
      </c>
      <c r="U10" s="3" t="s">
        <v>90</v>
      </c>
      <c r="V10" s="3" t="s">
        <v>91</v>
      </c>
      <c r="W10" s="13" t="s">
        <v>24</v>
      </c>
      <c r="X10" s="13" t="s">
        <v>627</v>
      </c>
    </row>
    <row r="11" spans="1:89" ht="135">
      <c r="A11" s="3">
        <f t="shared" si="0"/>
        <v>10</v>
      </c>
      <c r="B11" s="3">
        <v>2011</v>
      </c>
      <c r="C11" s="3" t="s">
        <v>511</v>
      </c>
      <c r="D11" s="3" t="s">
        <v>629</v>
      </c>
      <c r="E11" s="3" t="s">
        <v>92</v>
      </c>
      <c r="F11" s="3" t="s">
        <v>93</v>
      </c>
      <c r="G11" s="3" t="s">
        <v>94</v>
      </c>
      <c r="H11" s="3" t="s">
        <v>24</v>
      </c>
      <c r="I11" s="3" t="s">
        <v>28</v>
      </c>
      <c r="J11" s="3" t="s">
        <v>24</v>
      </c>
      <c r="K11" s="3" t="s">
        <v>85</v>
      </c>
      <c r="L11" s="3" t="s">
        <v>86</v>
      </c>
      <c r="M11" s="3" t="s">
        <v>95</v>
      </c>
      <c r="N11" s="3" t="s">
        <v>548</v>
      </c>
      <c r="O11" s="3" t="s">
        <v>24</v>
      </c>
      <c r="P11" s="3" t="s">
        <v>28</v>
      </c>
      <c r="Q11" s="3" t="s">
        <v>89</v>
      </c>
      <c r="R11" s="3" t="s">
        <v>24</v>
      </c>
      <c r="S11" s="3" t="s">
        <v>28</v>
      </c>
      <c r="T11" s="3" t="s">
        <v>78</v>
      </c>
      <c r="U11" s="3" t="s">
        <v>96</v>
      </c>
      <c r="V11" s="3" t="s">
        <v>97</v>
      </c>
      <c r="X11" s="13" t="s">
        <v>624</v>
      </c>
    </row>
    <row r="12" spans="1:89" ht="120">
      <c r="A12" s="3">
        <f t="shared" si="0"/>
        <v>11</v>
      </c>
      <c r="B12" s="3">
        <v>2020</v>
      </c>
      <c r="C12" s="3" t="s">
        <v>512</v>
      </c>
      <c r="D12" s="3" t="s">
        <v>630</v>
      </c>
      <c r="E12" s="3" t="s">
        <v>98</v>
      </c>
      <c r="F12" s="3" t="s">
        <v>99</v>
      </c>
      <c r="G12" s="3" t="s">
        <v>100</v>
      </c>
      <c r="H12" s="3" t="s">
        <v>24</v>
      </c>
      <c r="I12" s="3" t="s">
        <v>24</v>
      </c>
      <c r="J12" s="3" t="s">
        <v>24</v>
      </c>
      <c r="K12" s="3" t="s">
        <v>101</v>
      </c>
      <c r="L12" s="3" t="s">
        <v>648</v>
      </c>
      <c r="M12" s="3" t="s">
        <v>102</v>
      </c>
      <c r="N12" s="3" t="s">
        <v>664</v>
      </c>
      <c r="O12" s="3" t="s">
        <v>28</v>
      </c>
      <c r="P12" s="3" t="s">
        <v>24</v>
      </c>
      <c r="Q12" s="3" t="s">
        <v>28</v>
      </c>
      <c r="R12" s="3" t="s">
        <v>24</v>
      </c>
      <c r="S12" s="3" t="s">
        <v>28</v>
      </c>
      <c r="T12" s="3" t="s">
        <v>64</v>
      </c>
      <c r="U12" s="3" t="s">
        <v>103</v>
      </c>
      <c r="V12" s="3" t="s">
        <v>104</v>
      </c>
      <c r="W12" s="13" t="s">
        <v>24</v>
      </c>
      <c r="X12" s="13" t="s">
        <v>624</v>
      </c>
    </row>
    <row r="13" spans="1:89" ht="68.25" customHeight="1">
      <c r="A13" s="3">
        <f t="shared" si="0"/>
        <v>12</v>
      </c>
      <c r="B13" s="3">
        <v>2020</v>
      </c>
      <c r="C13" s="3" t="s">
        <v>513</v>
      </c>
      <c r="D13" s="3" t="s">
        <v>631</v>
      </c>
      <c r="E13" s="3" t="s">
        <v>105</v>
      </c>
      <c r="F13" s="3" t="s">
        <v>99</v>
      </c>
      <c r="G13" s="3"/>
      <c r="H13" s="3" t="s">
        <v>24</v>
      </c>
      <c r="I13" s="3" t="s">
        <v>24</v>
      </c>
      <c r="J13" s="3" t="s">
        <v>24</v>
      </c>
      <c r="K13" s="3"/>
      <c r="L13" s="3" t="s">
        <v>106</v>
      </c>
      <c r="M13" s="3" t="s">
        <v>107</v>
      </c>
      <c r="N13" s="3" t="s">
        <v>108</v>
      </c>
      <c r="O13" s="3" t="s">
        <v>28</v>
      </c>
      <c r="P13" s="3" t="s">
        <v>28</v>
      </c>
      <c r="Q13" s="3" t="s">
        <v>109</v>
      </c>
      <c r="R13" s="3" t="s">
        <v>24</v>
      </c>
      <c r="S13" s="3" t="s">
        <v>28</v>
      </c>
      <c r="T13" s="3" t="s">
        <v>64</v>
      </c>
      <c r="U13" s="3" t="s">
        <v>110</v>
      </c>
      <c r="V13" s="3" t="s">
        <v>636</v>
      </c>
      <c r="X13" s="13" t="s">
        <v>624</v>
      </c>
    </row>
    <row r="14" spans="1:89" ht="90">
      <c r="A14" s="3">
        <f t="shared" si="0"/>
        <v>13</v>
      </c>
      <c r="B14" s="3">
        <v>2019</v>
      </c>
      <c r="C14" s="3" t="s">
        <v>514</v>
      </c>
      <c r="D14" s="3" t="s">
        <v>632</v>
      </c>
      <c r="E14" s="3" t="s">
        <v>111</v>
      </c>
      <c r="F14" s="3" t="s">
        <v>99</v>
      </c>
      <c r="G14" s="3" t="s">
        <v>112</v>
      </c>
      <c r="H14" s="3" t="s">
        <v>24</v>
      </c>
      <c r="I14" s="3" t="s">
        <v>28</v>
      </c>
      <c r="J14" s="3" t="s">
        <v>24</v>
      </c>
      <c r="K14" s="3" t="s">
        <v>113</v>
      </c>
      <c r="L14" s="3" t="s">
        <v>114</v>
      </c>
      <c r="M14" s="3">
        <v>582</v>
      </c>
      <c r="N14" s="3" t="s">
        <v>115</v>
      </c>
      <c r="O14" s="3" t="s">
        <v>28</v>
      </c>
      <c r="P14" s="3" t="s">
        <v>28</v>
      </c>
      <c r="Q14" s="3" t="s">
        <v>109</v>
      </c>
      <c r="R14" s="3" t="s">
        <v>24</v>
      </c>
      <c r="S14" s="3" t="s">
        <v>28</v>
      </c>
      <c r="T14" s="3" t="s">
        <v>64</v>
      </c>
      <c r="U14" s="3" t="s">
        <v>116</v>
      </c>
      <c r="V14" s="3" t="s">
        <v>117</v>
      </c>
      <c r="W14" s="13" t="s">
        <v>24</v>
      </c>
      <c r="X14" s="13" t="s">
        <v>624</v>
      </c>
    </row>
    <row r="15" spans="1:89" ht="127.25" customHeight="1">
      <c r="A15" s="3">
        <f t="shared" si="0"/>
        <v>14</v>
      </c>
      <c r="B15" s="3">
        <v>2016</v>
      </c>
      <c r="C15" s="3" t="s">
        <v>118</v>
      </c>
      <c r="D15" s="3" t="s">
        <v>119</v>
      </c>
      <c r="E15" s="3" t="s">
        <v>120</v>
      </c>
      <c r="F15" s="3" t="s">
        <v>121</v>
      </c>
      <c r="G15" s="3" t="s">
        <v>122</v>
      </c>
      <c r="H15" s="3" t="s">
        <v>24</v>
      </c>
      <c r="I15" s="3" t="s">
        <v>24</v>
      </c>
      <c r="J15" s="3" t="s">
        <v>24</v>
      </c>
      <c r="K15" s="3" t="s">
        <v>123</v>
      </c>
      <c r="L15" s="3" t="s">
        <v>124</v>
      </c>
      <c r="M15" s="3" t="s">
        <v>125</v>
      </c>
      <c r="N15" s="3" t="s">
        <v>126</v>
      </c>
      <c r="O15" s="3" t="s">
        <v>24</v>
      </c>
      <c r="P15" s="3" t="s">
        <v>28</v>
      </c>
      <c r="Q15" s="3" t="s">
        <v>89</v>
      </c>
      <c r="R15" s="3" t="s">
        <v>24</v>
      </c>
      <c r="S15" s="3" t="s">
        <v>28</v>
      </c>
      <c r="T15" s="3" t="s">
        <v>127</v>
      </c>
      <c r="U15" s="3" t="s">
        <v>128</v>
      </c>
      <c r="V15" s="3" t="s">
        <v>129</v>
      </c>
      <c r="X15" s="13" t="s">
        <v>623</v>
      </c>
    </row>
    <row r="16" spans="1:89" ht="91">
      <c r="A16" s="3">
        <f t="shared" si="0"/>
        <v>15</v>
      </c>
      <c r="B16" s="3">
        <v>2015</v>
      </c>
      <c r="C16" s="3" t="s">
        <v>130</v>
      </c>
      <c r="D16" s="3" t="s">
        <v>131</v>
      </c>
      <c r="E16" s="3" t="s">
        <v>132</v>
      </c>
      <c r="F16" s="3" t="s">
        <v>133</v>
      </c>
      <c r="G16" s="3" t="s">
        <v>134</v>
      </c>
      <c r="H16" s="3" t="s">
        <v>24</v>
      </c>
      <c r="I16" s="3" t="s">
        <v>24</v>
      </c>
      <c r="J16" s="3" t="s">
        <v>24</v>
      </c>
      <c r="K16" s="3" t="s">
        <v>135</v>
      </c>
      <c r="L16" s="3" t="s">
        <v>136</v>
      </c>
      <c r="M16" s="3">
        <v>3002</v>
      </c>
      <c r="N16" s="3" t="s">
        <v>549</v>
      </c>
      <c r="O16" s="3" t="s">
        <v>24</v>
      </c>
      <c r="P16" s="3" t="s">
        <v>28</v>
      </c>
      <c r="Q16" s="3" t="s">
        <v>109</v>
      </c>
      <c r="R16" s="3" t="s">
        <v>24</v>
      </c>
      <c r="S16" s="3"/>
      <c r="T16" s="3" t="s">
        <v>137</v>
      </c>
      <c r="U16" s="3" t="s">
        <v>138</v>
      </c>
      <c r="V16" s="3" t="s">
        <v>139</v>
      </c>
      <c r="W16" s="13" t="s">
        <v>24</v>
      </c>
      <c r="X16" s="13" t="s">
        <v>624</v>
      </c>
    </row>
    <row r="17" spans="1:24" ht="195">
      <c r="A17" s="3">
        <f t="shared" si="0"/>
        <v>16</v>
      </c>
      <c r="B17" s="3">
        <v>2018</v>
      </c>
      <c r="C17" s="3" t="s">
        <v>140</v>
      </c>
      <c r="D17" s="3" t="s">
        <v>141</v>
      </c>
      <c r="E17" s="3" t="s">
        <v>142</v>
      </c>
      <c r="F17" s="3" t="s">
        <v>143</v>
      </c>
      <c r="G17" s="3" t="s">
        <v>144</v>
      </c>
      <c r="H17" s="3" t="s">
        <v>24</v>
      </c>
      <c r="I17" s="3" t="s">
        <v>28</v>
      </c>
      <c r="J17" s="3" t="s">
        <v>24</v>
      </c>
      <c r="K17" s="3" t="s">
        <v>145</v>
      </c>
      <c r="L17" s="3" t="s">
        <v>146</v>
      </c>
      <c r="M17" s="3" t="s">
        <v>147</v>
      </c>
      <c r="N17" s="3" t="s">
        <v>550</v>
      </c>
      <c r="O17" s="3" t="s">
        <v>24</v>
      </c>
      <c r="P17" s="3" t="s">
        <v>28</v>
      </c>
      <c r="Q17" s="3" t="s">
        <v>109</v>
      </c>
      <c r="R17" s="3" t="s">
        <v>24</v>
      </c>
      <c r="S17" s="3" t="s">
        <v>24</v>
      </c>
      <c r="T17" s="3" t="s">
        <v>148</v>
      </c>
      <c r="U17" s="3" t="s">
        <v>149</v>
      </c>
      <c r="V17" s="3" t="s">
        <v>150</v>
      </c>
      <c r="W17" s="13" t="s">
        <v>24</v>
      </c>
      <c r="X17" s="13" t="s">
        <v>624</v>
      </c>
    </row>
    <row r="18" spans="1:24" ht="75">
      <c r="A18" s="3">
        <f t="shared" si="0"/>
        <v>17</v>
      </c>
      <c r="B18" s="3">
        <v>2018</v>
      </c>
      <c r="C18" s="3" t="s">
        <v>603</v>
      </c>
      <c r="D18" s="3" t="s">
        <v>151</v>
      </c>
      <c r="E18" s="3" t="s">
        <v>142</v>
      </c>
      <c r="F18" s="3" t="s">
        <v>143</v>
      </c>
      <c r="G18" s="3" t="s">
        <v>144</v>
      </c>
      <c r="H18" s="3" t="s">
        <v>24</v>
      </c>
      <c r="I18" s="3" t="s">
        <v>28</v>
      </c>
      <c r="J18" s="3" t="s">
        <v>24</v>
      </c>
      <c r="K18" s="3" t="s">
        <v>145</v>
      </c>
      <c r="L18" s="3" t="s">
        <v>559</v>
      </c>
      <c r="M18" s="3">
        <v>713</v>
      </c>
      <c r="N18" s="3" t="s">
        <v>665</v>
      </c>
      <c r="O18" s="3" t="s">
        <v>24</v>
      </c>
      <c r="P18" s="3" t="s">
        <v>28</v>
      </c>
      <c r="Q18" s="3" t="s">
        <v>109</v>
      </c>
      <c r="R18" s="3" t="s">
        <v>24</v>
      </c>
      <c r="S18" s="3" t="s">
        <v>24</v>
      </c>
      <c r="T18" s="3" t="s">
        <v>148</v>
      </c>
      <c r="U18" s="3" t="s">
        <v>152</v>
      </c>
      <c r="V18" s="3" t="s">
        <v>153</v>
      </c>
      <c r="W18" s="13" t="s">
        <v>24</v>
      </c>
      <c r="X18" s="13" t="s">
        <v>624</v>
      </c>
    </row>
    <row r="19" spans="1:24" ht="135">
      <c r="A19" s="3">
        <f t="shared" si="0"/>
        <v>18</v>
      </c>
      <c r="B19" s="3">
        <v>2018</v>
      </c>
      <c r="C19" s="3" t="s">
        <v>602</v>
      </c>
      <c r="D19" s="3" t="s">
        <v>154</v>
      </c>
      <c r="E19" s="3" t="s">
        <v>155</v>
      </c>
      <c r="F19" s="3" t="s">
        <v>156</v>
      </c>
      <c r="G19" s="3" t="s">
        <v>157</v>
      </c>
      <c r="H19" s="3" t="s">
        <v>24</v>
      </c>
      <c r="I19" s="3" t="s">
        <v>28</v>
      </c>
      <c r="J19" s="3" t="s">
        <v>24</v>
      </c>
      <c r="K19" s="3" t="s">
        <v>158</v>
      </c>
      <c r="L19" s="3" t="s">
        <v>159</v>
      </c>
      <c r="M19" s="3" t="s">
        <v>160</v>
      </c>
      <c r="N19" s="3" t="s">
        <v>551</v>
      </c>
      <c r="O19" s="3" t="s">
        <v>24</v>
      </c>
      <c r="P19" s="3" t="s">
        <v>28</v>
      </c>
      <c r="Q19" s="3" t="s">
        <v>109</v>
      </c>
      <c r="R19" s="3" t="s">
        <v>24</v>
      </c>
      <c r="S19" s="3" t="s">
        <v>28</v>
      </c>
      <c r="T19" s="3" t="s">
        <v>78</v>
      </c>
      <c r="U19" s="3" t="s">
        <v>161</v>
      </c>
      <c r="V19" s="3" t="s">
        <v>162</v>
      </c>
      <c r="X19" s="13" t="s">
        <v>624</v>
      </c>
    </row>
    <row r="20" spans="1:24" ht="75">
      <c r="A20" s="3">
        <f t="shared" si="0"/>
        <v>19</v>
      </c>
      <c r="B20" s="3">
        <v>2010</v>
      </c>
      <c r="C20" s="3" t="s">
        <v>607</v>
      </c>
      <c r="D20" s="3" t="s">
        <v>163</v>
      </c>
      <c r="E20" s="3" t="s">
        <v>164</v>
      </c>
      <c r="F20" s="3" t="s">
        <v>165</v>
      </c>
      <c r="G20" s="3" t="s">
        <v>166</v>
      </c>
      <c r="H20" s="3" t="s">
        <v>28</v>
      </c>
      <c r="I20" s="3" t="s">
        <v>24</v>
      </c>
      <c r="J20" s="3" t="s">
        <v>24</v>
      </c>
      <c r="K20" s="3" t="s">
        <v>167</v>
      </c>
      <c r="L20" s="3" t="s">
        <v>168</v>
      </c>
      <c r="M20" s="3" t="s">
        <v>169</v>
      </c>
      <c r="N20" s="3" t="s">
        <v>666</v>
      </c>
      <c r="O20" s="3" t="s">
        <v>24</v>
      </c>
      <c r="P20" s="3" t="s">
        <v>28</v>
      </c>
      <c r="Q20" s="3" t="s">
        <v>28</v>
      </c>
      <c r="R20" s="3" t="s">
        <v>24</v>
      </c>
      <c r="S20" s="3" t="s">
        <v>28</v>
      </c>
      <c r="T20" s="3" t="s">
        <v>170</v>
      </c>
      <c r="U20" s="3" t="s">
        <v>171</v>
      </c>
      <c r="V20" s="3" t="s">
        <v>172</v>
      </c>
      <c r="W20" s="13" t="s">
        <v>24</v>
      </c>
      <c r="X20" s="13" t="s">
        <v>623</v>
      </c>
    </row>
    <row r="21" spans="1:24" ht="45">
      <c r="A21" s="3">
        <f t="shared" si="0"/>
        <v>20</v>
      </c>
      <c r="B21" s="3">
        <v>2019</v>
      </c>
      <c r="C21" s="3" t="s">
        <v>608</v>
      </c>
      <c r="D21" s="3" t="s">
        <v>173</v>
      </c>
      <c r="E21" s="3" t="s">
        <v>174</v>
      </c>
      <c r="F21" s="3" t="s">
        <v>165</v>
      </c>
      <c r="G21" s="3" t="s">
        <v>166</v>
      </c>
      <c r="H21" s="3" t="s">
        <v>28</v>
      </c>
      <c r="I21" s="3" t="s">
        <v>24</v>
      </c>
      <c r="J21" s="3" t="s">
        <v>24</v>
      </c>
      <c r="K21" s="3" t="s">
        <v>175</v>
      </c>
      <c r="L21" s="3" t="s">
        <v>168</v>
      </c>
      <c r="M21" s="3">
        <v>27655</v>
      </c>
      <c r="N21" s="3" t="s">
        <v>176</v>
      </c>
      <c r="O21" s="3" t="s">
        <v>24</v>
      </c>
      <c r="P21" s="3" t="s">
        <v>24</v>
      </c>
      <c r="Q21" s="3" t="s">
        <v>28</v>
      </c>
      <c r="R21" s="3" t="s">
        <v>24</v>
      </c>
      <c r="S21" s="3" t="s">
        <v>28</v>
      </c>
      <c r="T21" s="3" t="s">
        <v>170</v>
      </c>
      <c r="U21" s="3" t="s">
        <v>177</v>
      </c>
      <c r="V21" s="3"/>
      <c r="W21" s="13" t="s">
        <v>24</v>
      </c>
      <c r="X21" s="13" t="s">
        <v>623</v>
      </c>
    </row>
    <row r="22" spans="1:24" ht="120">
      <c r="A22" s="3">
        <f t="shared" si="0"/>
        <v>21</v>
      </c>
      <c r="B22" s="3">
        <v>2020</v>
      </c>
      <c r="C22" s="3" t="s">
        <v>515</v>
      </c>
      <c r="D22" s="3" t="s">
        <v>178</v>
      </c>
      <c r="E22" s="3" t="s">
        <v>179</v>
      </c>
      <c r="F22" s="3" t="s">
        <v>180</v>
      </c>
      <c r="G22" s="3" t="s">
        <v>181</v>
      </c>
      <c r="H22" s="3" t="s">
        <v>24</v>
      </c>
      <c r="I22" s="3" t="s">
        <v>24</v>
      </c>
      <c r="J22" s="3"/>
      <c r="K22" s="3" t="s">
        <v>182</v>
      </c>
      <c r="L22" s="3" t="s">
        <v>183</v>
      </c>
      <c r="M22" s="3">
        <v>180</v>
      </c>
      <c r="N22" s="3" t="s">
        <v>645</v>
      </c>
      <c r="O22" s="3" t="s">
        <v>28</v>
      </c>
      <c r="P22" s="3" t="s">
        <v>24</v>
      </c>
      <c r="Q22" s="3" t="s">
        <v>28</v>
      </c>
      <c r="R22" s="3" t="s">
        <v>28</v>
      </c>
      <c r="S22" s="3" t="s">
        <v>28</v>
      </c>
      <c r="T22" s="3" t="s">
        <v>184</v>
      </c>
      <c r="U22" s="3" t="s">
        <v>185</v>
      </c>
      <c r="V22" s="3" t="s">
        <v>186</v>
      </c>
      <c r="W22" s="13" t="s">
        <v>24</v>
      </c>
      <c r="X22" s="13" t="s">
        <v>624</v>
      </c>
    </row>
    <row r="23" spans="1:24" ht="120">
      <c r="A23" s="3">
        <f t="shared" si="0"/>
        <v>22</v>
      </c>
      <c r="B23" s="3">
        <v>2020</v>
      </c>
      <c r="C23" s="3" t="s">
        <v>516</v>
      </c>
      <c r="D23" s="3" t="s">
        <v>187</v>
      </c>
      <c r="E23" s="3" t="s">
        <v>188</v>
      </c>
      <c r="F23" s="3" t="s">
        <v>189</v>
      </c>
      <c r="G23" s="3" t="s">
        <v>190</v>
      </c>
      <c r="H23" s="3" t="s">
        <v>28</v>
      </c>
      <c r="I23" s="3" t="s">
        <v>24</v>
      </c>
      <c r="J23" s="3" t="s">
        <v>24</v>
      </c>
      <c r="K23" s="3" t="s">
        <v>191</v>
      </c>
      <c r="L23" s="3" t="s">
        <v>633</v>
      </c>
      <c r="M23" s="3">
        <v>234</v>
      </c>
      <c r="N23" s="3" t="s">
        <v>667</v>
      </c>
      <c r="O23" s="3" t="s">
        <v>24</v>
      </c>
      <c r="P23" s="3" t="s">
        <v>24</v>
      </c>
      <c r="Q23" s="3" t="s">
        <v>28</v>
      </c>
      <c r="R23" s="3" t="s">
        <v>28</v>
      </c>
      <c r="S23" s="3" t="s">
        <v>28</v>
      </c>
      <c r="T23" s="3" t="s">
        <v>192</v>
      </c>
      <c r="U23" s="3" t="s">
        <v>193</v>
      </c>
      <c r="V23" s="3" t="s">
        <v>194</v>
      </c>
      <c r="W23" s="13" t="s">
        <v>24</v>
      </c>
      <c r="X23" s="13" t="s">
        <v>624</v>
      </c>
    </row>
    <row r="24" spans="1:24" ht="75">
      <c r="A24" s="3">
        <f t="shared" si="0"/>
        <v>23</v>
      </c>
      <c r="B24" s="3">
        <v>2011</v>
      </c>
      <c r="C24" s="3" t="s">
        <v>195</v>
      </c>
      <c r="D24" s="3" t="s">
        <v>196</v>
      </c>
      <c r="E24" s="3" t="s">
        <v>197</v>
      </c>
      <c r="F24" s="3" t="s">
        <v>189</v>
      </c>
      <c r="G24" s="3" t="s">
        <v>618</v>
      </c>
      <c r="H24" s="3" t="s">
        <v>28</v>
      </c>
      <c r="I24" s="3" t="s">
        <v>24</v>
      </c>
      <c r="J24" s="3" t="s">
        <v>24</v>
      </c>
      <c r="K24" s="3"/>
      <c r="L24" s="3" t="s">
        <v>198</v>
      </c>
      <c r="M24" s="3" t="s">
        <v>199</v>
      </c>
      <c r="N24" s="3" t="s">
        <v>200</v>
      </c>
      <c r="O24" s="3" t="s">
        <v>24</v>
      </c>
      <c r="P24" s="3" t="s">
        <v>28</v>
      </c>
      <c r="Q24" s="3" t="s">
        <v>109</v>
      </c>
      <c r="R24" s="3" t="s">
        <v>24</v>
      </c>
      <c r="S24" s="3" t="s">
        <v>28</v>
      </c>
      <c r="T24" s="3" t="s">
        <v>170</v>
      </c>
      <c r="U24" s="3"/>
      <c r="V24" s="3"/>
      <c r="W24" s="13" t="s">
        <v>24</v>
      </c>
      <c r="X24" s="13" t="s">
        <v>624</v>
      </c>
    </row>
    <row r="25" spans="1:24" ht="90">
      <c r="A25" s="3">
        <f t="shared" si="0"/>
        <v>24</v>
      </c>
      <c r="B25" s="3">
        <v>2019</v>
      </c>
      <c r="C25" s="3" t="s">
        <v>604</v>
      </c>
      <c r="D25" s="3" t="s">
        <v>201</v>
      </c>
      <c r="E25" s="3" t="s">
        <v>202</v>
      </c>
      <c r="F25" s="3" t="s">
        <v>33</v>
      </c>
      <c r="G25" s="3" t="s">
        <v>203</v>
      </c>
      <c r="H25" s="3" t="s">
        <v>28</v>
      </c>
      <c r="I25" s="3" t="s">
        <v>24</v>
      </c>
      <c r="J25" s="3"/>
      <c r="K25" s="3" t="s">
        <v>34</v>
      </c>
      <c r="L25" s="3" t="s">
        <v>656</v>
      </c>
      <c r="M25" s="3" t="s">
        <v>204</v>
      </c>
      <c r="N25" s="3" t="s">
        <v>655</v>
      </c>
      <c r="O25" s="3" t="s">
        <v>28</v>
      </c>
      <c r="P25" s="3" t="s">
        <v>24</v>
      </c>
      <c r="Q25" s="3" t="s">
        <v>28</v>
      </c>
      <c r="R25" s="3" t="s">
        <v>28</v>
      </c>
      <c r="S25" s="3" t="s">
        <v>28</v>
      </c>
      <c r="T25" s="3" t="s">
        <v>38</v>
      </c>
      <c r="U25" s="3" t="s">
        <v>205</v>
      </c>
      <c r="V25" s="3"/>
      <c r="W25" s="13" t="s">
        <v>24</v>
      </c>
      <c r="X25" s="13" t="s">
        <v>624</v>
      </c>
    </row>
    <row r="26" spans="1:24" ht="90">
      <c r="A26" s="3">
        <f t="shared" si="0"/>
        <v>25</v>
      </c>
      <c r="B26" s="3">
        <v>2021</v>
      </c>
      <c r="C26" s="3" t="s">
        <v>517</v>
      </c>
      <c r="D26" s="4" t="s">
        <v>207</v>
      </c>
      <c r="E26" s="3" t="s">
        <v>208</v>
      </c>
      <c r="F26" s="3" t="s">
        <v>209</v>
      </c>
      <c r="G26" s="3" t="s">
        <v>527</v>
      </c>
      <c r="H26" s="3" t="s">
        <v>28</v>
      </c>
      <c r="I26" s="3" t="s">
        <v>24</v>
      </c>
      <c r="J26" s="3"/>
      <c r="K26" s="3" t="s">
        <v>210</v>
      </c>
      <c r="L26" s="3" t="s">
        <v>211</v>
      </c>
      <c r="M26" s="3" t="s">
        <v>653</v>
      </c>
      <c r="N26" s="3" t="s">
        <v>652</v>
      </c>
      <c r="O26" s="3" t="s">
        <v>24</v>
      </c>
      <c r="P26" s="3" t="s">
        <v>24</v>
      </c>
      <c r="Q26" s="3" t="s">
        <v>28</v>
      </c>
      <c r="R26" s="3" t="s">
        <v>24</v>
      </c>
      <c r="S26" s="3" t="s">
        <v>28</v>
      </c>
      <c r="T26" s="3" t="s">
        <v>184</v>
      </c>
      <c r="U26" s="3" t="s">
        <v>212</v>
      </c>
      <c r="V26" s="3" t="s">
        <v>213</v>
      </c>
      <c r="W26" s="13" t="s">
        <v>24</v>
      </c>
      <c r="X26" s="13" t="s">
        <v>624</v>
      </c>
    </row>
    <row r="27" spans="1:24" ht="135">
      <c r="A27" s="3">
        <f t="shared" si="0"/>
        <v>26</v>
      </c>
      <c r="B27" s="3">
        <v>2019</v>
      </c>
      <c r="C27" s="3" t="s">
        <v>518</v>
      </c>
      <c r="D27" s="4" t="s">
        <v>214</v>
      </c>
      <c r="E27" s="3" t="s">
        <v>215</v>
      </c>
      <c r="F27" s="3" t="s">
        <v>216</v>
      </c>
      <c r="G27" s="3" t="s">
        <v>528</v>
      </c>
      <c r="H27" s="3" t="s">
        <v>28</v>
      </c>
      <c r="I27" s="3" t="s">
        <v>24</v>
      </c>
      <c r="J27" s="3" t="s">
        <v>24</v>
      </c>
      <c r="K27" s="3" t="s">
        <v>217</v>
      </c>
      <c r="L27" s="3" t="s">
        <v>218</v>
      </c>
      <c r="M27" s="3">
        <v>3197</v>
      </c>
      <c r="N27" s="3" t="s">
        <v>649</v>
      </c>
      <c r="O27" s="3" t="s">
        <v>24</v>
      </c>
      <c r="P27" s="3" t="s">
        <v>24</v>
      </c>
      <c r="Q27" s="3" t="s">
        <v>28</v>
      </c>
      <c r="R27" s="3" t="s">
        <v>24</v>
      </c>
      <c r="S27" s="3" t="s">
        <v>28</v>
      </c>
      <c r="T27" s="3" t="s">
        <v>184</v>
      </c>
      <c r="U27" s="3" t="s">
        <v>219</v>
      </c>
      <c r="V27" s="3" t="s">
        <v>220</v>
      </c>
      <c r="W27" s="13" t="s">
        <v>24</v>
      </c>
      <c r="X27" s="13" t="s">
        <v>624</v>
      </c>
    </row>
    <row r="28" spans="1:24" s="38" customFormat="1" ht="165">
      <c r="A28" s="3">
        <f t="shared" si="0"/>
        <v>27</v>
      </c>
      <c r="B28" s="52">
        <v>2021</v>
      </c>
      <c r="C28" s="52" t="s">
        <v>517</v>
      </c>
      <c r="D28" s="53" t="s">
        <v>544</v>
      </c>
      <c r="E28" s="52" t="s">
        <v>525</v>
      </c>
      <c r="F28" s="52" t="s">
        <v>526</v>
      </c>
      <c r="G28" s="52" t="s">
        <v>529</v>
      </c>
      <c r="H28" s="52" t="s">
        <v>28</v>
      </c>
      <c r="I28" s="52" t="s">
        <v>24</v>
      </c>
      <c r="J28" s="52" t="s">
        <v>24</v>
      </c>
      <c r="K28" s="52" t="s">
        <v>530</v>
      </c>
      <c r="L28" s="52" t="s">
        <v>531</v>
      </c>
      <c r="M28" s="52" t="s">
        <v>532</v>
      </c>
      <c r="N28" s="52" t="s">
        <v>533</v>
      </c>
      <c r="O28" s="52"/>
      <c r="P28" s="52" t="s">
        <v>24</v>
      </c>
      <c r="Q28" s="52" t="s">
        <v>28</v>
      </c>
      <c r="R28" s="52" t="s">
        <v>24</v>
      </c>
      <c r="S28" s="52"/>
      <c r="T28" s="52" t="s">
        <v>534</v>
      </c>
      <c r="U28" s="52" t="s">
        <v>537</v>
      </c>
      <c r="V28" s="52" t="s">
        <v>538</v>
      </c>
      <c r="W28" s="13"/>
      <c r="X28" s="55" t="s">
        <v>623</v>
      </c>
    </row>
    <row r="29" spans="1:24" ht="105">
      <c r="A29" s="3">
        <f t="shared" si="0"/>
        <v>28</v>
      </c>
      <c r="B29" s="3">
        <v>2021</v>
      </c>
      <c r="C29" s="3" t="s">
        <v>221</v>
      </c>
      <c r="D29" s="3" t="s">
        <v>536</v>
      </c>
      <c r="E29" s="3" t="s">
        <v>222</v>
      </c>
      <c r="F29" s="3" t="s">
        <v>223</v>
      </c>
      <c r="G29" s="3" t="s">
        <v>224</v>
      </c>
      <c r="H29" s="3" t="s">
        <v>24</v>
      </c>
      <c r="I29" s="3" t="s">
        <v>28</v>
      </c>
      <c r="J29" s="3" t="s">
        <v>24</v>
      </c>
      <c r="K29" s="3" t="s">
        <v>225</v>
      </c>
      <c r="L29" s="3" t="s">
        <v>560</v>
      </c>
      <c r="M29" s="3">
        <v>1043</v>
      </c>
      <c r="N29" s="3" t="s">
        <v>646</v>
      </c>
      <c r="O29" s="3" t="s">
        <v>28</v>
      </c>
      <c r="P29" s="3" t="s">
        <v>24</v>
      </c>
      <c r="Q29" s="3" t="s">
        <v>28</v>
      </c>
      <c r="R29" s="3" t="s">
        <v>24</v>
      </c>
      <c r="S29" s="3" t="s">
        <v>28</v>
      </c>
      <c r="T29" s="3" t="s">
        <v>78</v>
      </c>
      <c r="U29" s="3" t="s">
        <v>226</v>
      </c>
      <c r="V29" s="3" t="s">
        <v>535</v>
      </c>
      <c r="W29" s="13" t="s">
        <v>24</v>
      </c>
      <c r="X29" s="13" t="s">
        <v>624</v>
      </c>
    </row>
    <row r="30" spans="1:24" ht="135">
      <c r="A30" s="3">
        <f t="shared" si="0"/>
        <v>29</v>
      </c>
      <c r="B30" s="3">
        <v>2014</v>
      </c>
      <c r="C30" s="3" t="s">
        <v>519</v>
      </c>
      <c r="D30" s="3" t="s">
        <v>227</v>
      </c>
      <c r="E30" s="3" t="s">
        <v>228</v>
      </c>
      <c r="F30" s="3" t="s">
        <v>229</v>
      </c>
      <c r="G30" s="3" t="s">
        <v>230</v>
      </c>
      <c r="H30" s="3" t="s">
        <v>28</v>
      </c>
      <c r="I30" s="3" t="s">
        <v>24</v>
      </c>
      <c r="J30" s="3" t="s">
        <v>24</v>
      </c>
      <c r="K30" s="3" t="s">
        <v>231</v>
      </c>
      <c r="L30" s="3" t="s">
        <v>232</v>
      </c>
      <c r="M30" s="3" t="s">
        <v>233</v>
      </c>
      <c r="N30" s="3" t="s">
        <v>640</v>
      </c>
      <c r="O30" s="3" t="s">
        <v>24</v>
      </c>
      <c r="P30" s="3"/>
      <c r="Q30" s="3" t="s">
        <v>109</v>
      </c>
      <c r="R30" s="3" t="s">
        <v>24</v>
      </c>
      <c r="S30" s="3"/>
      <c r="T30" s="3" t="s">
        <v>234</v>
      </c>
      <c r="U30" s="3" t="s">
        <v>235</v>
      </c>
      <c r="V30" s="3" t="s">
        <v>236</v>
      </c>
      <c r="W30" s="13" t="s">
        <v>24</v>
      </c>
      <c r="X30" s="13" t="s">
        <v>624</v>
      </c>
    </row>
    <row r="31" spans="1:24" ht="60">
      <c r="A31" s="3">
        <f t="shared" si="0"/>
        <v>30</v>
      </c>
      <c r="B31" s="3">
        <v>2006</v>
      </c>
      <c r="C31" s="3" t="s">
        <v>237</v>
      </c>
      <c r="D31" s="6" t="s">
        <v>238</v>
      </c>
      <c r="E31" s="3" t="s">
        <v>239</v>
      </c>
      <c r="F31" s="3" t="s">
        <v>83</v>
      </c>
      <c r="G31" s="3" t="s">
        <v>240</v>
      </c>
      <c r="H31" s="3" t="s">
        <v>28</v>
      </c>
      <c r="I31" s="3" t="s">
        <v>24</v>
      </c>
      <c r="J31" s="3" t="s">
        <v>24</v>
      </c>
      <c r="K31" s="3" t="s">
        <v>241</v>
      </c>
      <c r="L31" s="3" t="s">
        <v>242</v>
      </c>
      <c r="M31" s="3" t="s">
        <v>243</v>
      </c>
      <c r="N31" s="3" t="s">
        <v>244</v>
      </c>
      <c r="O31" s="3" t="s">
        <v>24</v>
      </c>
      <c r="P31" s="3" t="s">
        <v>28</v>
      </c>
      <c r="Q31" s="3" t="s">
        <v>245</v>
      </c>
      <c r="R31" s="3" t="s">
        <v>28</v>
      </c>
      <c r="S31" s="3"/>
      <c r="T31" s="3" t="s">
        <v>246</v>
      </c>
      <c r="U31" s="3" t="s">
        <v>247</v>
      </c>
      <c r="V31" s="3" t="s">
        <v>248</v>
      </c>
      <c r="W31" s="13" t="s">
        <v>24</v>
      </c>
      <c r="X31" s="13" t="s">
        <v>624</v>
      </c>
    </row>
    <row r="32" spans="1:24" ht="120">
      <c r="A32" s="3">
        <f t="shared" si="0"/>
        <v>31</v>
      </c>
      <c r="B32" s="3">
        <v>2018</v>
      </c>
      <c r="C32" s="3" t="s">
        <v>605</v>
      </c>
      <c r="D32" s="3" t="s">
        <v>249</v>
      </c>
      <c r="E32" s="3" t="s">
        <v>250</v>
      </c>
      <c r="F32" s="3" t="s">
        <v>189</v>
      </c>
      <c r="G32" s="3" t="s">
        <v>251</v>
      </c>
      <c r="H32" s="3" t="s">
        <v>24</v>
      </c>
      <c r="I32" s="3" t="s">
        <v>24</v>
      </c>
      <c r="J32" s="3" t="s">
        <v>24</v>
      </c>
      <c r="K32" s="3" t="s">
        <v>252</v>
      </c>
      <c r="L32" s="3" t="s">
        <v>553</v>
      </c>
      <c r="M32" s="3"/>
      <c r="N32" s="3" t="s">
        <v>552</v>
      </c>
      <c r="O32" s="3" t="s">
        <v>24</v>
      </c>
      <c r="P32" s="3" t="s">
        <v>24</v>
      </c>
      <c r="Q32" s="3" t="s">
        <v>109</v>
      </c>
      <c r="R32" s="3" t="s">
        <v>24</v>
      </c>
      <c r="S32" s="3" t="s">
        <v>28</v>
      </c>
      <c r="T32" s="3" t="s">
        <v>78</v>
      </c>
      <c r="U32" s="3" t="s">
        <v>253</v>
      </c>
      <c r="V32" s="3" t="s">
        <v>254</v>
      </c>
      <c r="W32" s="13" t="s">
        <v>24</v>
      </c>
      <c r="X32" s="13" t="s">
        <v>624</v>
      </c>
    </row>
    <row r="33" spans="1:89" ht="60">
      <c r="A33" s="3">
        <f t="shared" si="0"/>
        <v>32</v>
      </c>
      <c r="B33" s="3">
        <v>2021</v>
      </c>
      <c r="C33" s="3" t="s">
        <v>606</v>
      </c>
      <c r="D33" s="3" t="s">
        <v>255</v>
      </c>
      <c r="E33" s="3" t="s">
        <v>256</v>
      </c>
      <c r="F33" s="3" t="s">
        <v>99</v>
      </c>
      <c r="G33" s="3" t="s">
        <v>257</v>
      </c>
      <c r="H33" s="3" t="s">
        <v>24</v>
      </c>
      <c r="I33" s="3" t="s">
        <v>28</v>
      </c>
      <c r="J33" s="3" t="s">
        <v>24</v>
      </c>
      <c r="K33" s="3" t="s">
        <v>258</v>
      </c>
      <c r="L33" s="3" t="s">
        <v>259</v>
      </c>
      <c r="M33" s="3"/>
      <c r="N33" s="3" t="s">
        <v>647</v>
      </c>
      <c r="O33" s="3" t="s">
        <v>24</v>
      </c>
      <c r="P33" s="3" t="s">
        <v>24</v>
      </c>
      <c r="Q33" s="3" t="s">
        <v>28</v>
      </c>
      <c r="R33" s="3" t="s">
        <v>24</v>
      </c>
      <c r="S33" s="3" t="s">
        <v>28</v>
      </c>
      <c r="T33" s="3" t="s">
        <v>260</v>
      </c>
      <c r="U33" s="3"/>
      <c r="V33" s="3" t="s">
        <v>261</v>
      </c>
      <c r="W33" s="13" t="s">
        <v>24</v>
      </c>
      <c r="X33" s="13" t="s">
        <v>623</v>
      </c>
    </row>
    <row r="34" spans="1:89" s="9" customFormat="1" ht="90">
      <c r="A34" s="3">
        <f t="shared" si="0"/>
        <v>33</v>
      </c>
      <c r="B34" s="3">
        <v>2021</v>
      </c>
      <c r="C34" s="3" t="s">
        <v>520</v>
      </c>
      <c r="D34" s="3" t="s">
        <v>262</v>
      </c>
      <c r="E34" s="3" t="s">
        <v>263</v>
      </c>
      <c r="F34" s="3" t="s">
        <v>99</v>
      </c>
      <c r="G34" s="3" t="s">
        <v>264</v>
      </c>
      <c r="H34" s="3" t="s">
        <v>24</v>
      </c>
      <c r="I34" s="3" t="s">
        <v>28</v>
      </c>
      <c r="J34" s="3" t="s">
        <v>24</v>
      </c>
      <c r="K34" s="3" t="s">
        <v>265</v>
      </c>
      <c r="L34" s="3" t="s">
        <v>266</v>
      </c>
      <c r="M34" s="3" t="s">
        <v>267</v>
      </c>
      <c r="N34" s="3" t="s">
        <v>268</v>
      </c>
      <c r="O34" s="3" t="s">
        <v>24</v>
      </c>
      <c r="P34" s="3" t="s">
        <v>24</v>
      </c>
      <c r="Q34" s="3" t="s">
        <v>28</v>
      </c>
      <c r="R34" s="3" t="s">
        <v>24</v>
      </c>
      <c r="S34" s="3" t="s">
        <v>28</v>
      </c>
      <c r="T34" s="3" t="s">
        <v>260</v>
      </c>
      <c r="U34" s="3" t="s">
        <v>269</v>
      </c>
      <c r="V34" s="3" t="s">
        <v>270</v>
      </c>
      <c r="W34" s="13" t="s">
        <v>24</v>
      </c>
      <c r="X34" s="13" t="s">
        <v>624</v>
      </c>
      <c r="Y34" s="13"/>
      <c r="Z34" s="13"/>
      <c r="AA34" s="13"/>
      <c r="AB34" s="13"/>
      <c r="AC34" s="13"/>
      <c r="AD34" s="13"/>
      <c r="AE34" s="13"/>
      <c r="AF34" s="13"/>
      <c r="AG34" s="13"/>
      <c r="AH34" s="13"/>
      <c r="AI34" s="13"/>
      <c r="AJ34" s="13"/>
      <c r="AK34" s="13"/>
      <c r="AL34" s="13"/>
      <c r="AM34" s="13"/>
      <c r="AN34" s="13"/>
      <c r="AO34" s="13"/>
      <c r="AP34" s="13"/>
      <c r="AQ34" s="13"/>
      <c r="AR34" s="13"/>
      <c r="AS34" s="13"/>
      <c r="AT34" s="13"/>
      <c r="AU34" s="13"/>
      <c r="AV34" s="13"/>
      <c r="AW34" s="13"/>
      <c r="AX34" s="13"/>
      <c r="AY34" s="13"/>
      <c r="AZ34" s="13"/>
      <c r="BA34" s="13"/>
      <c r="BB34" s="13"/>
      <c r="BC34" s="13"/>
      <c r="BD34" s="13"/>
      <c r="BE34" s="13"/>
      <c r="BF34" s="13"/>
      <c r="BG34" s="13"/>
      <c r="BH34" s="13"/>
      <c r="BI34" s="13"/>
      <c r="BJ34" s="13"/>
      <c r="BK34" s="13"/>
      <c r="BL34" s="13"/>
      <c r="BM34" s="13"/>
      <c r="BN34" s="13"/>
      <c r="BO34" s="13"/>
      <c r="BP34" s="13"/>
      <c r="BQ34" s="13"/>
      <c r="BR34" s="13"/>
      <c r="BS34" s="13"/>
      <c r="BT34" s="13"/>
      <c r="BU34" s="13"/>
      <c r="BV34" s="13"/>
      <c r="BW34" s="13"/>
      <c r="BX34" s="13"/>
      <c r="BY34" s="13"/>
      <c r="BZ34" s="13"/>
      <c r="CA34" s="13"/>
      <c r="CB34" s="13"/>
      <c r="CC34" s="13"/>
      <c r="CD34" s="13"/>
      <c r="CE34" s="13"/>
      <c r="CF34" s="13"/>
      <c r="CG34" s="13"/>
      <c r="CH34" s="13"/>
      <c r="CI34" s="13"/>
      <c r="CJ34" s="13"/>
      <c r="CK34" s="13"/>
    </row>
    <row r="35" spans="1:89" s="9" customFormat="1" ht="92">
      <c r="A35" s="3">
        <f t="shared" si="0"/>
        <v>34</v>
      </c>
      <c r="B35" s="3">
        <v>2021</v>
      </c>
      <c r="C35" s="4" t="s">
        <v>271</v>
      </c>
      <c r="D35" s="4" t="s">
        <v>272</v>
      </c>
      <c r="E35" s="4" t="s">
        <v>273</v>
      </c>
      <c r="F35" s="4" t="s">
        <v>274</v>
      </c>
      <c r="G35" s="4" t="s">
        <v>275</v>
      </c>
      <c r="H35" s="4" t="s">
        <v>24</v>
      </c>
      <c r="I35" s="4" t="s">
        <v>28</v>
      </c>
      <c r="J35" s="4"/>
      <c r="K35" s="4" t="s">
        <v>276</v>
      </c>
      <c r="L35" s="4" t="s">
        <v>277</v>
      </c>
      <c r="M35" s="4" t="s">
        <v>278</v>
      </c>
      <c r="N35" s="4" t="s">
        <v>279</v>
      </c>
      <c r="O35" s="4" t="s">
        <v>28</v>
      </c>
      <c r="P35" s="4" t="s">
        <v>24</v>
      </c>
      <c r="Q35" s="4" t="s">
        <v>28</v>
      </c>
      <c r="R35" s="4" t="s">
        <v>28</v>
      </c>
      <c r="S35" s="4" t="s">
        <v>28</v>
      </c>
      <c r="T35" s="4" t="s">
        <v>78</v>
      </c>
      <c r="U35" s="4" t="s">
        <v>280</v>
      </c>
      <c r="V35" s="4" t="s">
        <v>281</v>
      </c>
      <c r="W35" s="13" t="s">
        <v>24</v>
      </c>
      <c r="X35" s="13" t="s">
        <v>624</v>
      </c>
      <c r="Y35" s="13"/>
      <c r="Z35" s="13"/>
      <c r="AA35" s="13"/>
      <c r="AB35" s="13"/>
      <c r="AC35" s="13"/>
      <c r="AD35" s="13"/>
      <c r="AE35" s="13"/>
      <c r="AF35" s="13"/>
      <c r="AG35" s="13"/>
      <c r="AH35" s="13"/>
      <c r="AI35" s="13"/>
      <c r="AJ35" s="13"/>
      <c r="AK35" s="13"/>
      <c r="AL35" s="13"/>
      <c r="AM35" s="13"/>
      <c r="AN35" s="13"/>
      <c r="AO35" s="13"/>
      <c r="AP35" s="13"/>
      <c r="AQ35" s="13"/>
      <c r="AR35" s="13"/>
      <c r="AS35" s="13"/>
      <c r="AT35" s="13"/>
      <c r="AU35" s="13"/>
      <c r="AV35" s="13"/>
      <c r="AW35" s="13"/>
      <c r="AX35" s="13"/>
      <c r="AY35" s="13"/>
      <c r="AZ35" s="13"/>
      <c r="BA35" s="13"/>
      <c r="BB35" s="13"/>
      <c r="BC35" s="13"/>
      <c r="BD35" s="13"/>
      <c r="BE35" s="13"/>
      <c r="BF35" s="13"/>
      <c r="BG35" s="13"/>
      <c r="BH35" s="13"/>
      <c r="BI35" s="13"/>
      <c r="BJ35" s="13"/>
      <c r="BK35" s="13"/>
      <c r="BL35" s="13"/>
      <c r="BM35" s="13"/>
      <c r="BN35" s="13"/>
      <c r="BO35" s="13"/>
      <c r="BP35" s="13"/>
      <c r="BQ35" s="13"/>
      <c r="BR35" s="13"/>
      <c r="BS35" s="13"/>
      <c r="BT35" s="13"/>
      <c r="BU35" s="13"/>
      <c r="BV35" s="13"/>
      <c r="BW35" s="13"/>
      <c r="BX35" s="13"/>
      <c r="BY35" s="13"/>
      <c r="BZ35" s="13"/>
      <c r="CA35" s="13"/>
      <c r="CB35" s="13"/>
      <c r="CC35" s="13"/>
      <c r="CD35" s="13"/>
      <c r="CE35" s="13"/>
      <c r="CF35" s="13"/>
      <c r="CG35" s="13"/>
      <c r="CH35" s="13"/>
      <c r="CI35" s="13"/>
      <c r="CJ35" s="13"/>
      <c r="CK35" s="13"/>
    </row>
    <row r="36" spans="1:89" ht="75">
      <c r="A36" s="3">
        <f t="shared" si="0"/>
        <v>35</v>
      </c>
      <c r="B36" s="3">
        <v>2013</v>
      </c>
      <c r="C36" s="3" t="s">
        <v>521</v>
      </c>
      <c r="D36" s="3" t="s">
        <v>282</v>
      </c>
      <c r="E36" s="3" t="s">
        <v>654</v>
      </c>
      <c r="F36" s="3" t="s">
        <v>216</v>
      </c>
      <c r="G36" s="3"/>
      <c r="H36" s="3" t="s">
        <v>28</v>
      </c>
      <c r="I36" s="3" t="s">
        <v>24</v>
      </c>
      <c r="J36" s="3" t="s">
        <v>24</v>
      </c>
      <c r="K36" s="3"/>
      <c r="L36" s="3" t="s">
        <v>283</v>
      </c>
      <c r="M36" s="3" t="s">
        <v>284</v>
      </c>
      <c r="N36" s="3" t="s">
        <v>285</v>
      </c>
      <c r="O36" s="3" t="s">
        <v>24</v>
      </c>
      <c r="P36" s="3" t="s">
        <v>28</v>
      </c>
      <c r="Q36" s="3" t="s">
        <v>109</v>
      </c>
      <c r="R36" s="3" t="s">
        <v>28</v>
      </c>
      <c r="S36" s="3" t="s">
        <v>28</v>
      </c>
      <c r="T36" s="3" t="s">
        <v>148</v>
      </c>
      <c r="U36" s="3" t="s">
        <v>286</v>
      </c>
      <c r="V36" s="3" t="s">
        <v>287</v>
      </c>
      <c r="W36" s="13" t="s">
        <v>24</v>
      </c>
      <c r="X36" s="13" t="s">
        <v>624</v>
      </c>
    </row>
    <row r="37" spans="1:89" ht="75">
      <c r="A37" s="3">
        <f t="shared" si="0"/>
        <v>36</v>
      </c>
      <c r="B37" s="3">
        <v>2020</v>
      </c>
      <c r="C37" s="3" t="s">
        <v>642</v>
      </c>
      <c r="D37" s="3" t="s">
        <v>641</v>
      </c>
      <c r="E37" s="3" t="s">
        <v>575</v>
      </c>
      <c r="F37" s="3" t="s">
        <v>576</v>
      </c>
      <c r="G37" s="3" t="s">
        <v>577</v>
      </c>
      <c r="H37" s="3" t="s">
        <v>28</v>
      </c>
      <c r="I37" s="3" t="s">
        <v>24</v>
      </c>
      <c r="J37" s="3" t="s">
        <v>28</v>
      </c>
      <c r="K37" s="3" t="s">
        <v>578</v>
      </c>
      <c r="L37" s="3" t="s">
        <v>579</v>
      </c>
      <c r="M37" s="3" t="s">
        <v>668</v>
      </c>
      <c r="N37" s="3" t="s">
        <v>580</v>
      </c>
      <c r="O37" s="3" t="s">
        <v>28</v>
      </c>
      <c r="P37" s="3" t="s">
        <v>24</v>
      </c>
      <c r="Q37" s="3" t="s">
        <v>28</v>
      </c>
      <c r="R37" s="3" t="s">
        <v>28</v>
      </c>
      <c r="S37" s="3" t="s">
        <v>28</v>
      </c>
      <c r="T37" s="3" t="s">
        <v>581</v>
      </c>
      <c r="U37" s="3" t="s">
        <v>582</v>
      </c>
      <c r="V37" s="3" t="s">
        <v>583</v>
      </c>
      <c r="W37" s="13" t="s">
        <v>28</v>
      </c>
      <c r="X37" s="13" t="s">
        <v>623</v>
      </c>
    </row>
    <row r="38" spans="1:89" ht="150">
      <c r="A38" s="3">
        <f t="shared" si="0"/>
        <v>37</v>
      </c>
      <c r="B38" s="3">
        <v>2020</v>
      </c>
      <c r="C38" s="4" t="s">
        <v>522</v>
      </c>
      <c r="D38" s="4" t="s">
        <v>288</v>
      </c>
      <c r="E38" s="4" t="s">
        <v>289</v>
      </c>
      <c r="F38" s="4" t="s">
        <v>290</v>
      </c>
      <c r="G38" s="4" t="s">
        <v>291</v>
      </c>
      <c r="H38" s="4" t="s">
        <v>24</v>
      </c>
      <c r="I38" s="4" t="s">
        <v>24</v>
      </c>
      <c r="J38" s="4" t="s">
        <v>24</v>
      </c>
      <c r="K38" s="4" t="s">
        <v>292</v>
      </c>
      <c r="L38" s="4" t="s">
        <v>293</v>
      </c>
      <c r="M38" s="4" t="s">
        <v>294</v>
      </c>
      <c r="N38" s="4" t="s">
        <v>295</v>
      </c>
      <c r="O38" s="4" t="s">
        <v>24</v>
      </c>
      <c r="P38" s="4" t="s">
        <v>24</v>
      </c>
      <c r="Q38" s="4" t="s">
        <v>28</v>
      </c>
      <c r="R38" s="4" t="s">
        <v>24</v>
      </c>
      <c r="S38" s="4" t="s">
        <v>28</v>
      </c>
      <c r="T38" s="4" t="s">
        <v>29</v>
      </c>
      <c r="U38" s="4" t="s">
        <v>296</v>
      </c>
      <c r="V38" s="4" t="s">
        <v>297</v>
      </c>
      <c r="W38" s="13" t="s">
        <v>24</v>
      </c>
      <c r="X38" s="13" t="s">
        <v>624</v>
      </c>
    </row>
    <row r="39" spans="1:89" s="9" customFormat="1" ht="60">
      <c r="A39" s="3">
        <f t="shared" si="0"/>
        <v>38</v>
      </c>
      <c r="B39" s="3">
        <v>2019</v>
      </c>
      <c r="C39" s="4" t="s">
        <v>298</v>
      </c>
      <c r="D39" s="4" t="s">
        <v>299</v>
      </c>
      <c r="E39" s="4" t="s">
        <v>300</v>
      </c>
      <c r="F39" s="4" t="s">
        <v>133</v>
      </c>
      <c r="G39" s="4" t="s">
        <v>301</v>
      </c>
      <c r="H39" s="4" t="s">
        <v>28</v>
      </c>
      <c r="I39" s="4" t="s">
        <v>24</v>
      </c>
      <c r="J39" s="4" t="s">
        <v>24</v>
      </c>
      <c r="K39" s="4" t="s">
        <v>302</v>
      </c>
      <c r="L39" s="4" t="s">
        <v>303</v>
      </c>
      <c r="M39" s="4" t="s">
        <v>304</v>
      </c>
      <c r="N39" s="4" t="s">
        <v>305</v>
      </c>
      <c r="O39" s="4" t="s">
        <v>24</v>
      </c>
      <c r="P39" s="4" t="s">
        <v>24</v>
      </c>
      <c r="Q39" s="4" t="s">
        <v>49</v>
      </c>
      <c r="R39" s="4" t="s">
        <v>28</v>
      </c>
      <c r="S39" s="4"/>
      <c r="T39" s="4" t="s">
        <v>306</v>
      </c>
      <c r="U39" s="4" t="s">
        <v>307</v>
      </c>
      <c r="V39" s="4" t="s">
        <v>308</v>
      </c>
      <c r="W39" s="13" t="s">
        <v>24</v>
      </c>
      <c r="X39" s="13" t="s">
        <v>623</v>
      </c>
      <c r="Y39" s="13"/>
      <c r="Z39" s="13"/>
      <c r="AA39" s="13"/>
      <c r="AB39" s="13"/>
      <c r="AC39" s="13"/>
      <c r="AD39" s="13"/>
      <c r="AE39" s="13"/>
      <c r="AF39" s="13"/>
      <c r="AG39" s="13"/>
      <c r="AH39" s="13"/>
      <c r="AI39" s="13"/>
      <c r="AJ39" s="13"/>
      <c r="AK39" s="13"/>
      <c r="AL39" s="13"/>
      <c r="AM39" s="13"/>
      <c r="AN39" s="13"/>
      <c r="AO39" s="13"/>
      <c r="AP39" s="13"/>
      <c r="AQ39" s="13"/>
      <c r="AR39" s="13"/>
      <c r="AS39" s="13"/>
      <c r="AT39" s="13"/>
      <c r="AU39" s="13"/>
      <c r="AV39" s="13"/>
      <c r="AW39" s="13"/>
      <c r="AX39" s="13"/>
      <c r="AY39" s="13"/>
      <c r="AZ39" s="13"/>
      <c r="BA39" s="13"/>
      <c r="BB39" s="13"/>
      <c r="BC39" s="13"/>
      <c r="BD39" s="13"/>
      <c r="BE39" s="13"/>
      <c r="BF39" s="13"/>
      <c r="BG39" s="13"/>
      <c r="BH39" s="13"/>
      <c r="BI39" s="13"/>
      <c r="BJ39" s="13"/>
      <c r="BK39" s="13"/>
      <c r="BL39" s="13"/>
      <c r="BM39" s="13"/>
      <c r="BN39" s="13"/>
      <c r="BO39" s="13"/>
      <c r="BP39" s="13"/>
      <c r="BQ39" s="13"/>
      <c r="BR39" s="13"/>
      <c r="BS39" s="13"/>
      <c r="BT39" s="13"/>
      <c r="BU39" s="13"/>
      <c r="BV39" s="13"/>
      <c r="BW39" s="13"/>
      <c r="BX39" s="13"/>
      <c r="BY39" s="13"/>
      <c r="BZ39" s="13"/>
      <c r="CA39" s="13"/>
      <c r="CB39" s="13"/>
      <c r="CC39" s="13"/>
      <c r="CD39" s="13"/>
      <c r="CE39" s="13"/>
      <c r="CF39" s="13"/>
      <c r="CG39" s="13"/>
      <c r="CH39" s="13"/>
      <c r="CI39" s="13"/>
      <c r="CJ39" s="13"/>
      <c r="CK39" s="13"/>
    </row>
    <row r="40" spans="1:89" ht="120">
      <c r="A40" s="3">
        <f t="shared" si="0"/>
        <v>39</v>
      </c>
      <c r="B40" s="3">
        <v>2021</v>
      </c>
      <c r="C40" s="4" t="s">
        <v>485</v>
      </c>
      <c r="D40" s="4" t="s">
        <v>545</v>
      </c>
      <c r="E40" s="4" t="s">
        <v>309</v>
      </c>
      <c r="F40" s="4" t="s">
        <v>133</v>
      </c>
      <c r="G40" s="4" t="s">
        <v>310</v>
      </c>
      <c r="H40" s="4" t="s">
        <v>28</v>
      </c>
      <c r="I40" s="4" t="s">
        <v>24</v>
      </c>
      <c r="J40" s="4"/>
      <c r="K40" s="4" t="s">
        <v>311</v>
      </c>
      <c r="L40" s="4" t="s">
        <v>312</v>
      </c>
      <c r="M40" s="4" t="s">
        <v>313</v>
      </c>
      <c r="N40" s="4" t="s">
        <v>314</v>
      </c>
      <c r="O40" s="4" t="s">
        <v>28</v>
      </c>
      <c r="P40" s="4" t="s">
        <v>24</v>
      </c>
      <c r="Q40" s="4" t="s">
        <v>28</v>
      </c>
      <c r="R40" s="4" t="s">
        <v>28</v>
      </c>
      <c r="S40" s="4" t="s">
        <v>28</v>
      </c>
      <c r="T40" s="4" t="s">
        <v>315</v>
      </c>
      <c r="U40" s="4" t="s">
        <v>316</v>
      </c>
      <c r="V40" s="4"/>
      <c r="W40" s="13" t="s">
        <v>24</v>
      </c>
      <c r="X40" s="13" t="s">
        <v>624</v>
      </c>
    </row>
    <row r="41" spans="1:89" ht="195">
      <c r="A41" s="3">
        <f t="shared" si="0"/>
        <v>40</v>
      </c>
      <c r="B41" s="3">
        <v>2020</v>
      </c>
      <c r="C41" s="3" t="s">
        <v>317</v>
      </c>
      <c r="D41" s="4" t="s">
        <v>318</v>
      </c>
      <c r="E41" s="3" t="s">
        <v>319</v>
      </c>
      <c r="F41" s="3" t="s">
        <v>320</v>
      </c>
      <c r="G41" s="3" t="s">
        <v>321</v>
      </c>
      <c r="H41" s="3" t="s">
        <v>24</v>
      </c>
      <c r="I41" s="3" t="s">
        <v>24</v>
      </c>
      <c r="J41" s="3" t="s">
        <v>24</v>
      </c>
      <c r="K41" s="3" t="s">
        <v>561</v>
      </c>
      <c r="L41" s="3" t="s">
        <v>322</v>
      </c>
      <c r="M41" s="3" t="s">
        <v>323</v>
      </c>
      <c r="N41" s="3" t="s">
        <v>324</v>
      </c>
      <c r="O41" s="3" t="s">
        <v>24</v>
      </c>
      <c r="P41" s="3" t="s">
        <v>24</v>
      </c>
      <c r="Q41" s="3" t="s">
        <v>28</v>
      </c>
      <c r="R41" s="3" t="s">
        <v>28</v>
      </c>
      <c r="S41" s="3" t="s">
        <v>24</v>
      </c>
      <c r="T41" s="3" t="s">
        <v>325</v>
      </c>
      <c r="U41" s="3" t="s">
        <v>326</v>
      </c>
      <c r="V41" s="3" t="s">
        <v>327</v>
      </c>
      <c r="W41" s="13" t="s">
        <v>24</v>
      </c>
      <c r="X41" s="13" t="s">
        <v>623</v>
      </c>
    </row>
    <row r="42" spans="1:89" ht="135">
      <c r="A42" s="3">
        <f t="shared" si="0"/>
        <v>41</v>
      </c>
      <c r="B42" s="3">
        <v>2021</v>
      </c>
      <c r="C42" s="3" t="s">
        <v>486</v>
      </c>
      <c r="D42" s="37" t="s">
        <v>328</v>
      </c>
      <c r="E42" s="3" t="s">
        <v>657</v>
      </c>
      <c r="F42" s="3" t="s">
        <v>329</v>
      </c>
      <c r="G42" s="3" t="s">
        <v>330</v>
      </c>
      <c r="H42" s="3" t="s">
        <v>24</v>
      </c>
      <c r="I42" s="3" t="s">
        <v>24</v>
      </c>
      <c r="J42" s="3" t="s">
        <v>24</v>
      </c>
      <c r="K42" s="3" t="s">
        <v>331</v>
      </c>
      <c r="L42" s="3" t="s">
        <v>332</v>
      </c>
      <c r="M42" s="3" t="s">
        <v>333</v>
      </c>
      <c r="N42" s="3" t="s">
        <v>334</v>
      </c>
      <c r="O42" s="3" t="s">
        <v>24</v>
      </c>
      <c r="P42" s="3" t="s">
        <v>24</v>
      </c>
      <c r="Q42" s="3" t="s">
        <v>28</v>
      </c>
      <c r="R42" s="3" t="s">
        <v>24</v>
      </c>
      <c r="S42" s="3" t="s">
        <v>28</v>
      </c>
      <c r="T42" s="3" t="s">
        <v>335</v>
      </c>
      <c r="U42" s="3" t="s">
        <v>336</v>
      </c>
      <c r="V42" s="3" t="s">
        <v>337</v>
      </c>
      <c r="W42" s="13" t="s">
        <v>24</v>
      </c>
      <c r="X42" s="13" t="s">
        <v>624</v>
      </c>
    </row>
    <row r="43" spans="1:89" ht="195">
      <c r="A43" s="3">
        <f t="shared" si="0"/>
        <v>42</v>
      </c>
      <c r="B43" s="3">
        <v>2021</v>
      </c>
      <c r="C43" s="3" t="s">
        <v>338</v>
      </c>
      <c r="D43" s="37" t="s">
        <v>339</v>
      </c>
      <c r="E43" s="3" t="s">
        <v>340</v>
      </c>
      <c r="F43" s="3" t="s">
        <v>341</v>
      </c>
      <c r="G43" s="3" t="s">
        <v>342</v>
      </c>
      <c r="H43" s="3" t="s">
        <v>24</v>
      </c>
      <c r="I43" s="3" t="s">
        <v>24</v>
      </c>
      <c r="J43" s="3" t="s">
        <v>24</v>
      </c>
      <c r="K43" s="3" t="s">
        <v>343</v>
      </c>
      <c r="L43" s="3" t="s">
        <v>562</v>
      </c>
      <c r="M43" s="3">
        <v>1573</v>
      </c>
      <c r="N43" s="3" t="s">
        <v>563</v>
      </c>
      <c r="O43" s="3" t="s">
        <v>24</v>
      </c>
      <c r="P43" s="3" t="s">
        <v>24</v>
      </c>
      <c r="Q43" s="3" t="s">
        <v>28</v>
      </c>
      <c r="R43" s="3" t="s">
        <v>24</v>
      </c>
      <c r="S43" s="3" t="s">
        <v>28</v>
      </c>
      <c r="T43" s="3" t="s">
        <v>78</v>
      </c>
      <c r="U43" s="3" t="s">
        <v>344</v>
      </c>
      <c r="V43" s="3" t="s">
        <v>564</v>
      </c>
      <c r="W43" s="13" t="s">
        <v>24</v>
      </c>
      <c r="X43" s="13" t="s">
        <v>623</v>
      </c>
    </row>
    <row r="44" spans="1:89" ht="57" customHeight="1">
      <c r="A44" s="3">
        <f t="shared" si="0"/>
        <v>43</v>
      </c>
      <c r="B44" s="3">
        <v>2021</v>
      </c>
      <c r="C44" s="4" t="s">
        <v>523</v>
      </c>
      <c r="D44" s="4" t="s">
        <v>546</v>
      </c>
      <c r="E44" s="4" t="s">
        <v>345</v>
      </c>
      <c r="F44" s="4" t="s">
        <v>290</v>
      </c>
      <c r="G44" s="4" t="s">
        <v>291</v>
      </c>
      <c r="H44" s="4" t="s">
        <v>24</v>
      </c>
      <c r="I44" s="4" t="s">
        <v>28</v>
      </c>
      <c r="J44" s="4" t="s">
        <v>24</v>
      </c>
      <c r="K44" s="4" t="s">
        <v>346</v>
      </c>
      <c r="L44" s="4" t="s">
        <v>347</v>
      </c>
      <c r="M44" s="8">
        <v>282</v>
      </c>
      <c r="N44" s="4" t="s">
        <v>554</v>
      </c>
      <c r="O44" s="4" t="s">
        <v>24</v>
      </c>
      <c r="P44" s="4" t="s">
        <v>24</v>
      </c>
      <c r="Q44" s="8" t="s">
        <v>28</v>
      </c>
      <c r="R44" s="4" t="s">
        <v>28</v>
      </c>
      <c r="S44" s="4" t="s">
        <v>28</v>
      </c>
      <c r="T44" s="4" t="s">
        <v>78</v>
      </c>
      <c r="U44" s="4" t="s">
        <v>348</v>
      </c>
      <c r="V44" s="8"/>
      <c r="X44" s="13" t="s">
        <v>624</v>
      </c>
    </row>
    <row r="45" spans="1:89" ht="285">
      <c r="A45" s="3">
        <f t="shared" si="0"/>
        <v>44</v>
      </c>
      <c r="B45" s="3">
        <v>2017</v>
      </c>
      <c r="C45" s="4" t="s">
        <v>349</v>
      </c>
      <c r="D45" s="4" t="s">
        <v>619</v>
      </c>
      <c r="E45" s="4" t="s">
        <v>350</v>
      </c>
      <c r="F45" s="4" t="s">
        <v>99</v>
      </c>
      <c r="G45" s="4" t="s">
        <v>351</v>
      </c>
      <c r="H45" s="4" t="s">
        <v>28</v>
      </c>
      <c r="I45" s="4" t="s">
        <v>24</v>
      </c>
      <c r="J45" s="4" t="s">
        <v>24</v>
      </c>
      <c r="K45" s="4" t="s">
        <v>352</v>
      </c>
      <c r="L45" s="4" t="s">
        <v>353</v>
      </c>
      <c r="M45" s="4" t="s">
        <v>354</v>
      </c>
      <c r="N45" s="4" t="s">
        <v>355</v>
      </c>
      <c r="O45" s="4" t="s">
        <v>24</v>
      </c>
      <c r="P45" s="4" t="s">
        <v>28</v>
      </c>
      <c r="Q45" s="8" t="s">
        <v>109</v>
      </c>
      <c r="R45" s="4" t="s">
        <v>28</v>
      </c>
      <c r="S45" s="4" t="s">
        <v>28</v>
      </c>
      <c r="T45" s="4" t="s">
        <v>356</v>
      </c>
      <c r="U45" s="4" t="s">
        <v>357</v>
      </c>
      <c r="V45" s="4" t="s">
        <v>358</v>
      </c>
      <c r="W45" s="13" t="s">
        <v>24</v>
      </c>
      <c r="X45" s="13" t="s">
        <v>624</v>
      </c>
    </row>
    <row r="46" spans="1:89" ht="120">
      <c r="A46" s="3">
        <f t="shared" si="0"/>
        <v>45</v>
      </c>
      <c r="B46" s="3">
        <v>2021</v>
      </c>
      <c r="C46" s="4" t="s">
        <v>584</v>
      </c>
      <c r="D46" s="4" t="s">
        <v>620</v>
      </c>
      <c r="E46" s="4" t="s">
        <v>650</v>
      </c>
      <c r="F46" s="4" t="s">
        <v>290</v>
      </c>
      <c r="G46" s="4" t="s">
        <v>585</v>
      </c>
      <c r="H46" s="4" t="s">
        <v>28</v>
      </c>
      <c r="I46" s="4" t="s">
        <v>24</v>
      </c>
      <c r="J46" s="4" t="s">
        <v>24</v>
      </c>
      <c r="K46" s="4" t="s">
        <v>588</v>
      </c>
      <c r="L46" s="4" t="s">
        <v>586</v>
      </c>
      <c r="M46" s="4">
        <v>643</v>
      </c>
      <c r="N46" s="4" t="s">
        <v>587</v>
      </c>
      <c r="O46" s="4" t="s">
        <v>28</v>
      </c>
      <c r="P46" s="4" t="s">
        <v>24</v>
      </c>
      <c r="Q46" s="8" t="s">
        <v>109</v>
      </c>
      <c r="R46" s="4" t="s">
        <v>24</v>
      </c>
      <c r="S46" s="4" t="s">
        <v>24</v>
      </c>
      <c r="T46" s="4" t="s">
        <v>581</v>
      </c>
      <c r="U46" s="4" t="s">
        <v>589</v>
      </c>
      <c r="V46" s="4" t="s">
        <v>590</v>
      </c>
      <c r="W46" s="13" t="s">
        <v>24</v>
      </c>
      <c r="X46" s="13" t="s">
        <v>624</v>
      </c>
    </row>
    <row r="47" spans="1:89" ht="135">
      <c r="A47" s="3">
        <f t="shared" si="0"/>
        <v>46</v>
      </c>
      <c r="B47" s="3">
        <v>2004</v>
      </c>
      <c r="C47" s="4" t="s">
        <v>359</v>
      </c>
      <c r="D47" s="4" t="s">
        <v>360</v>
      </c>
      <c r="E47" s="4" t="s">
        <v>361</v>
      </c>
      <c r="F47" s="4" t="s">
        <v>362</v>
      </c>
      <c r="G47" s="4" t="s">
        <v>363</v>
      </c>
      <c r="H47" s="4" t="s">
        <v>24</v>
      </c>
      <c r="I47" s="4" t="s">
        <v>24</v>
      </c>
      <c r="J47" s="4" t="s">
        <v>24</v>
      </c>
      <c r="K47" s="4" t="s">
        <v>364</v>
      </c>
      <c r="L47" s="4" t="s">
        <v>365</v>
      </c>
      <c r="M47" s="8">
        <v>720</v>
      </c>
      <c r="N47" s="4" t="s">
        <v>366</v>
      </c>
      <c r="O47" s="4" t="s">
        <v>24</v>
      </c>
      <c r="P47" s="8" t="s">
        <v>28</v>
      </c>
      <c r="Q47" s="8" t="s">
        <v>109</v>
      </c>
      <c r="R47" s="8" t="s">
        <v>28</v>
      </c>
      <c r="S47" s="8" t="s">
        <v>28</v>
      </c>
      <c r="T47" s="4" t="s">
        <v>367</v>
      </c>
      <c r="U47" s="4" t="s">
        <v>368</v>
      </c>
      <c r="V47" s="4" t="s">
        <v>369</v>
      </c>
      <c r="W47" s="13" t="s">
        <v>24</v>
      </c>
      <c r="X47" s="13" t="s">
        <v>623</v>
      </c>
    </row>
    <row r="48" spans="1:89" ht="120">
      <c r="A48" s="3">
        <f t="shared" si="0"/>
        <v>47</v>
      </c>
      <c r="B48" s="3">
        <v>2011</v>
      </c>
      <c r="C48" s="4" t="s">
        <v>370</v>
      </c>
      <c r="D48" s="4" t="s">
        <v>371</v>
      </c>
      <c r="E48" s="4" t="s">
        <v>372</v>
      </c>
      <c r="F48" s="4" t="s">
        <v>99</v>
      </c>
      <c r="G48" s="4" t="s">
        <v>373</v>
      </c>
      <c r="H48" s="4" t="s">
        <v>28</v>
      </c>
      <c r="I48" s="4" t="s">
        <v>24</v>
      </c>
      <c r="J48" s="4" t="s">
        <v>24</v>
      </c>
      <c r="K48" s="4" t="s">
        <v>374</v>
      </c>
      <c r="L48" s="4" t="s">
        <v>375</v>
      </c>
      <c r="M48" s="8">
        <v>397</v>
      </c>
      <c r="N48" s="4" t="s">
        <v>376</v>
      </c>
      <c r="O48" s="4" t="s">
        <v>24</v>
      </c>
      <c r="P48" s="8" t="s">
        <v>28</v>
      </c>
      <c r="Q48" s="8" t="s">
        <v>109</v>
      </c>
      <c r="R48" s="4" t="s">
        <v>24</v>
      </c>
      <c r="S48" s="8" t="s">
        <v>28</v>
      </c>
      <c r="T48" s="4" t="s">
        <v>377</v>
      </c>
      <c r="U48" s="4" t="s">
        <v>378</v>
      </c>
      <c r="V48" s="4"/>
      <c r="W48" s="13" t="s">
        <v>24</v>
      </c>
      <c r="X48" s="13" t="s">
        <v>624</v>
      </c>
    </row>
    <row r="49" spans="1:89" ht="180">
      <c r="A49" s="3">
        <f t="shared" si="0"/>
        <v>48</v>
      </c>
      <c r="B49" s="3">
        <v>2016</v>
      </c>
      <c r="C49" s="4" t="s">
        <v>379</v>
      </c>
      <c r="D49" s="4" t="s">
        <v>380</v>
      </c>
      <c r="E49" s="4" t="s">
        <v>381</v>
      </c>
      <c r="F49" s="4" t="s">
        <v>133</v>
      </c>
      <c r="G49" s="4" t="s">
        <v>382</v>
      </c>
      <c r="H49" s="4" t="s">
        <v>24</v>
      </c>
      <c r="I49" s="4" t="s">
        <v>24</v>
      </c>
      <c r="J49" s="4" t="s">
        <v>24</v>
      </c>
      <c r="K49" s="4" t="s">
        <v>383</v>
      </c>
      <c r="L49" s="4" t="s">
        <v>384</v>
      </c>
      <c r="M49" s="4" t="s">
        <v>385</v>
      </c>
      <c r="N49" s="4" t="s">
        <v>386</v>
      </c>
      <c r="O49" s="4" t="s">
        <v>24</v>
      </c>
      <c r="P49" s="8" t="s">
        <v>28</v>
      </c>
      <c r="Q49" s="8" t="s">
        <v>109</v>
      </c>
      <c r="R49" s="4" t="s">
        <v>24</v>
      </c>
      <c r="S49" s="8" t="s">
        <v>28</v>
      </c>
      <c r="T49" s="4" t="s">
        <v>387</v>
      </c>
      <c r="U49" s="4" t="s">
        <v>388</v>
      </c>
      <c r="V49" s="4" t="s">
        <v>389</v>
      </c>
      <c r="X49" s="13" t="s">
        <v>624</v>
      </c>
    </row>
    <row r="50" spans="1:89" ht="105">
      <c r="A50" s="3">
        <f t="shared" si="0"/>
        <v>49</v>
      </c>
      <c r="B50" s="3">
        <v>2017</v>
      </c>
      <c r="C50" s="4" t="s">
        <v>390</v>
      </c>
      <c r="D50" s="4" t="s">
        <v>391</v>
      </c>
      <c r="E50" s="4" t="s">
        <v>392</v>
      </c>
      <c r="F50" s="4" t="s">
        <v>133</v>
      </c>
      <c r="G50" s="4" t="s">
        <v>393</v>
      </c>
      <c r="H50" s="4" t="s">
        <v>24</v>
      </c>
      <c r="I50" s="4" t="s">
        <v>24</v>
      </c>
      <c r="J50" s="4" t="s">
        <v>24</v>
      </c>
      <c r="K50" s="4" t="s">
        <v>394</v>
      </c>
      <c r="L50" s="4" t="s">
        <v>384</v>
      </c>
      <c r="M50" s="4" t="s">
        <v>395</v>
      </c>
      <c r="N50" s="4" t="s">
        <v>396</v>
      </c>
      <c r="O50" s="4" t="s">
        <v>24</v>
      </c>
      <c r="P50" s="8" t="s">
        <v>28</v>
      </c>
      <c r="Q50" s="4" t="s">
        <v>49</v>
      </c>
      <c r="R50" s="4" t="s">
        <v>24</v>
      </c>
      <c r="S50" s="8" t="s">
        <v>28</v>
      </c>
      <c r="T50" s="4" t="s">
        <v>306</v>
      </c>
      <c r="U50" s="4" t="s">
        <v>397</v>
      </c>
      <c r="V50" s="4" t="s">
        <v>398</v>
      </c>
      <c r="W50" s="13" t="s">
        <v>24</v>
      </c>
      <c r="X50" s="13" t="s">
        <v>624</v>
      </c>
    </row>
    <row r="51" spans="1:89" ht="165">
      <c r="A51" s="3">
        <f t="shared" si="0"/>
        <v>50</v>
      </c>
      <c r="B51" s="3">
        <v>2018</v>
      </c>
      <c r="C51" s="4" t="s">
        <v>399</v>
      </c>
      <c r="D51" s="4" t="s">
        <v>400</v>
      </c>
      <c r="E51" s="4" t="s">
        <v>401</v>
      </c>
      <c r="F51" s="4" t="s">
        <v>133</v>
      </c>
      <c r="G51" s="4" t="s">
        <v>402</v>
      </c>
      <c r="H51" s="4" t="s">
        <v>24</v>
      </c>
      <c r="I51" s="4" t="s">
        <v>24</v>
      </c>
      <c r="J51" s="4" t="s">
        <v>24</v>
      </c>
      <c r="K51" s="4" t="s">
        <v>403</v>
      </c>
      <c r="L51" s="4" t="s">
        <v>384</v>
      </c>
      <c r="M51" s="4" t="s">
        <v>404</v>
      </c>
      <c r="N51" s="4" t="s">
        <v>405</v>
      </c>
      <c r="O51" s="4" t="s">
        <v>24</v>
      </c>
      <c r="P51" s="4" t="s">
        <v>24</v>
      </c>
      <c r="Q51" s="8" t="s">
        <v>28</v>
      </c>
      <c r="R51" s="4" t="s">
        <v>24</v>
      </c>
      <c r="S51" s="8" t="s">
        <v>28</v>
      </c>
      <c r="T51" s="4" t="s">
        <v>306</v>
      </c>
      <c r="U51" s="4" t="s">
        <v>406</v>
      </c>
      <c r="V51" s="4" t="s">
        <v>407</v>
      </c>
      <c r="W51" s="13" t="s">
        <v>24</v>
      </c>
      <c r="X51" s="13" t="s">
        <v>624</v>
      </c>
    </row>
    <row r="52" spans="1:89" ht="105">
      <c r="A52" s="3">
        <f t="shared" si="0"/>
        <v>51</v>
      </c>
      <c r="B52" s="3">
        <v>2021</v>
      </c>
      <c r="C52" s="4" t="s">
        <v>408</v>
      </c>
      <c r="D52" s="4" t="s">
        <v>409</v>
      </c>
      <c r="E52" s="4" t="s">
        <v>410</v>
      </c>
      <c r="F52" s="4" t="s">
        <v>411</v>
      </c>
      <c r="G52" s="4" t="s">
        <v>412</v>
      </c>
      <c r="H52" s="4" t="s">
        <v>24</v>
      </c>
      <c r="I52" s="4" t="s">
        <v>28</v>
      </c>
      <c r="J52" s="4" t="s">
        <v>24</v>
      </c>
      <c r="K52" s="4" t="s">
        <v>413</v>
      </c>
      <c r="L52" s="4" t="s">
        <v>414</v>
      </c>
      <c r="M52" s="4" t="s">
        <v>415</v>
      </c>
      <c r="N52" s="4" t="s">
        <v>416</v>
      </c>
      <c r="O52" s="4" t="s">
        <v>24</v>
      </c>
      <c r="P52" s="8" t="s">
        <v>24</v>
      </c>
      <c r="Q52" s="8" t="s">
        <v>28</v>
      </c>
      <c r="R52" s="8" t="s">
        <v>28</v>
      </c>
      <c r="S52" s="8" t="s">
        <v>28</v>
      </c>
      <c r="T52" s="4" t="s">
        <v>417</v>
      </c>
      <c r="U52" s="4" t="s">
        <v>418</v>
      </c>
      <c r="V52" s="4" t="s">
        <v>419</v>
      </c>
      <c r="X52" s="13" t="s">
        <v>624</v>
      </c>
    </row>
    <row r="53" spans="1:89" ht="60">
      <c r="A53" s="3">
        <f t="shared" si="0"/>
        <v>52</v>
      </c>
      <c r="B53" s="3">
        <v>2020</v>
      </c>
      <c r="C53" s="4" t="s">
        <v>566</v>
      </c>
      <c r="D53" s="4" t="s">
        <v>565</v>
      </c>
      <c r="E53" s="4" t="s">
        <v>567</v>
      </c>
      <c r="F53" s="4" t="s">
        <v>568</v>
      </c>
      <c r="G53" s="4" t="s">
        <v>569</v>
      </c>
      <c r="H53" s="4" t="s">
        <v>28</v>
      </c>
      <c r="I53" s="4" t="s">
        <v>24</v>
      </c>
      <c r="J53" s="4" t="s">
        <v>28</v>
      </c>
      <c r="K53" s="4" t="s">
        <v>570</v>
      </c>
      <c r="L53" s="4" t="s">
        <v>571</v>
      </c>
      <c r="M53" s="4" t="s">
        <v>574</v>
      </c>
      <c r="N53" s="4" t="s">
        <v>669</v>
      </c>
      <c r="O53" s="4" t="s">
        <v>28</v>
      </c>
      <c r="P53" s="8" t="s">
        <v>24</v>
      </c>
      <c r="Q53" s="8" t="s">
        <v>28</v>
      </c>
      <c r="R53" s="8" t="s">
        <v>28</v>
      </c>
      <c r="S53" s="8" t="s">
        <v>28</v>
      </c>
      <c r="T53" s="4" t="s">
        <v>184</v>
      </c>
      <c r="U53" s="4" t="s">
        <v>572</v>
      </c>
      <c r="V53" s="4" t="s">
        <v>573</v>
      </c>
      <c r="X53" s="13" t="s">
        <v>624</v>
      </c>
    </row>
    <row r="54" spans="1:89" ht="180">
      <c r="A54" s="3">
        <f t="shared" si="0"/>
        <v>53</v>
      </c>
      <c r="B54" s="3">
        <v>2017</v>
      </c>
      <c r="C54" s="4" t="s">
        <v>420</v>
      </c>
      <c r="D54" s="4" t="s">
        <v>421</v>
      </c>
      <c r="E54" s="4" t="s">
        <v>422</v>
      </c>
      <c r="F54" s="4" t="s">
        <v>133</v>
      </c>
      <c r="G54" s="4" t="s">
        <v>423</v>
      </c>
      <c r="H54" s="4" t="s">
        <v>24</v>
      </c>
      <c r="I54" s="4" t="s">
        <v>28</v>
      </c>
      <c r="J54" s="4" t="s">
        <v>24</v>
      </c>
      <c r="K54" s="4" t="s">
        <v>424</v>
      </c>
      <c r="L54" s="4" t="s">
        <v>425</v>
      </c>
      <c r="M54" s="4" t="s">
        <v>426</v>
      </c>
      <c r="N54" s="4" t="s">
        <v>670</v>
      </c>
      <c r="O54" s="4" t="s">
        <v>24</v>
      </c>
      <c r="P54" s="8" t="s">
        <v>28</v>
      </c>
      <c r="Q54" s="8" t="s">
        <v>109</v>
      </c>
      <c r="R54" s="4" t="s">
        <v>24</v>
      </c>
      <c r="S54" s="8" t="s">
        <v>28</v>
      </c>
      <c r="T54" s="4" t="s">
        <v>427</v>
      </c>
      <c r="U54" s="4" t="s">
        <v>428</v>
      </c>
      <c r="V54" s="4" t="s">
        <v>429</v>
      </c>
      <c r="X54" s="13" t="s">
        <v>624</v>
      </c>
    </row>
    <row r="55" spans="1:89" ht="150">
      <c r="A55" s="3">
        <f t="shared" si="0"/>
        <v>54</v>
      </c>
      <c r="B55" s="3">
        <v>2021</v>
      </c>
      <c r="C55" s="4" t="s">
        <v>524</v>
      </c>
      <c r="D55" s="4" t="s">
        <v>430</v>
      </c>
      <c r="E55" s="4" t="s">
        <v>431</v>
      </c>
      <c r="F55" s="4" t="s">
        <v>156</v>
      </c>
      <c r="G55" s="4" t="s">
        <v>432</v>
      </c>
      <c r="H55" s="4" t="s">
        <v>24</v>
      </c>
      <c r="I55" s="4" t="s">
        <v>24</v>
      </c>
      <c r="J55" s="4" t="s">
        <v>24</v>
      </c>
      <c r="K55" s="4" t="s">
        <v>644</v>
      </c>
      <c r="L55" s="4" t="s">
        <v>433</v>
      </c>
      <c r="M55" s="4">
        <v>2873</v>
      </c>
      <c r="N55" s="4" t="s">
        <v>643</v>
      </c>
      <c r="O55" s="4" t="s">
        <v>28</v>
      </c>
      <c r="P55" s="8" t="s">
        <v>24</v>
      </c>
      <c r="Q55" s="8" t="s">
        <v>28</v>
      </c>
      <c r="R55" s="4" t="s">
        <v>24</v>
      </c>
      <c r="S55" s="8" t="s">
        <v>28</v>
      </c>
      <c r="T55" s="4" t="s">
        <v>78</v>
      </c>
      <c r="U55" s="4" t="s">
        <v>434</v>
      </c>
      <c r="V55" s="4"/>
      <c r="W55" s="13" t="s">
        <v>24</v>
      </c>
      <c r="X55" s="13" t="s">
        <v>623</v>
      </c>
    </row>
    <row r="56" spans="1:89" ht="90">
      <c r="A56" s="3">
        <f t="shared" si="0"/>
        <v>55</v>
      </c>
      <c r="B56" s="3">
        <v>2020</v>
      </c>
      <c r="C56" s="4" t="s">
        <v>435</v>
      </c>
      <c r="D56" s="4" t="s">
        <v>436</v>
      </c>
      <c r="E56" s="4" t="s">
        <v>437</v>
      </c>
      <c r="F56" s="4" t="s">
        <v>438</v>
      </c>
      <c r="G56" s="4" t="s">
        <v>439</v>
      </c>
      <c r="H56" s="4" t="s">
        <v>28</v>
      </c>
      <c r="I56" s="4" t="s">
        <v>24</v>
      </c>
      <c r="J56" s="4" t="s">
        <v>24</v>
      </c>
      <c r="K56" s="4" t="s">
        <v>440</v>
      </c>
      <c r="L56" s="4" t="s">
        <v>441</v>
      </c>
      <c r="M56" s="4" t="s">
        <v>442</v>
      </c>
      <c r="N56" s="4" t="s">
        <v>443</v>
      </c>
      <c r="O56" s="4" t="s">
        <v>24</v>
      </c>
      <c r="P56" s="4" t="s">
        <v>24</v>
      </c>
      <c r="Q56" s="8" t="s">
        <v>28</v>
      </c>
      <c r="R56" s="8" t="s">
        <v>28</v>
      </c>
      <c r="S56" s="4" t="s">
        <v>24</v>
      </c>
      <c r="T56" s="4" t="s">
        <v>29</v>
      </c>
      <c r="U56" s="4" t="s">
        <v>444</v>
      </c>
      <c r="V56" s="4" t="s">
        <v>651</v>
      </c>
      <c r="W56" s="13" t="s">
        <v>24</v>
      </c>
      <c r="X56" s="13" t="s">
        <v>623</v>
      </c>
    </row>
    <row r="57" spans="1:89" ht="120">
      <c r="A57" s="3">
        <f t="shared" si="0"/>
        <v>56</v>
      </c>
      <c r="B57" s="3">
        <v>2020</v>
      </c>
      <c r="C57" s="8" t="s">
        <v>445</v>
      </c>
      <c r="D57" s="4" t="s">
        <v>621</v>
      </c>
      <c r="E57" s="4" t="s">
        <v>446</v>
      </c>
      <c r="F57" s="4" t="s">
        <v>189</v>
      </c>
      <c r="G57" s="4" t="s">
        <v>447</v>
      </c>
      <c r="H57" s="4" t="s">
        <v>28</v>
      </c>
      <c r="I57" s="4" t="s">
        <v>24</v>
      </c>
      <c r="J57" s="4"/>
      <c r="K57" s="4" t="s">
        <v>206</v>
      </c>
      <c r="L57" s="4" t="s">
        <v>448</v>
      </c>
      <c r="M57" s="8">
        <v>697</v>
      </c>
      <c r="N57" s="4" t="s">
        <v>449</v>
      </c>
      <c r="O57" s="8"/>
      <c r="P57" s="4" t="s">
        <v>24</v>
      </c>
      <c r="Q57" s="8" t="s">
        <v>28</v>
      </c>
      <c r="R57" s="8" t="s">
        <v>28</v>
      </c>
      <c r="S57" s="8" t="s">
        <v>28</v>
      </c>
      <c r="T57" s="4" t="s">
        <v>29</v>
      </c>
      <c r="U57" s="4" t="s">
        <v>450</v>
      </c>
      <c r="V57" s="4" t="s">
        <v>451</v>
      </c>
      <c r="W57" s="13" t="s">
        <v>24</v>
      </c>
      <c r="X57" s="13" t="s">
        <v>624</v>
      </c>
    </row>
    <row r="58" spans="1:89" ht="120">
      <c r="A58" s="3">
        <f t="shared" si="0"/>
        <v>57</v>
      </c>
      <c r="B58" s="3">
        <v>2020</v>
      </c>
      <c r="C58" s="4" t="s">
        <v>452</v>
      </c>
      <c r="D58" s="4" t="s">
        <v>453</v>
      </c>
      <c r="E58" s="4" t="s">
        <v>454</v>
      </c>
      <c r="F58" s="4" t="s">
        <v>99</v>
      </c>
      <c r="G58" s="4" t="s">
        <v>432</v>
      </c>
      <c r="H58" s="4" t="s">
        <v>24</v>
      </c>
      <c r="I58" s="4" t="s">
        <v>28</v>
      </c>
      <c r="J58" s="4" t="s">
        <v>24</v>
      </c>
      <c r="K58" s="4" t="s">
        <v>455</v>
      </c>
      <c r="L58" s="4" t="s">
        <v>456</v>
      </c>
      <c r="M58" s="8">
        <v>804</v>
      </c>
      <c r="N58" s="4" t="s">
        <v>457</v>
      </c>
      <c r="O58" s="4" t="s">
        <v>24</v>
      </c>
      <c r="P58" s="4" t="s">
        <v>24</v>
      </c>
      <c r="Q58" s="8" t="s">
        <v>28</v>
      </c>
      <c r="R58" s="4" t="s">
        <v>24</v>
      </c>
      <c r="S58" s="8" t="s">
        <v>28</v>
      </c>
      <c r="T58" s="4" t="s">
        <v>29</v>
      </c>
      <c r="U58" s="4" t="s">
        <v>450</v>
      </c>
      <c r="V58" s="8"/>
      <c r="W58" s="13" t="s">
        <v>24</v>
      </c>
      <c r="X58" s="13" t="s">
        <v>624</v>
      </c>
    </row>
    <row r="59" spans="1:89" ht="180">
      <c r="A59" s="3">
        <f t="shared" si="0"/>
        <v>58</v>
      </c>
      <c r="B59" s="3">
        <v>2019</v>
      </c>
      <c r="C59" s="4" t="s">
        <v>458</v>
      </c>
      <c r="D59" s="4" t="s">
        <v>459</v>
      </c>
      <c r="E59" s="4" t="s">
        <v>460</v>
      </c>
      <c r="F59" s="4" t="s">
        <v>461</v>
      </c>
      <c r="G59" s="4" t="s">
        <v>462</v>
      </c>
      <c r="H59" s="4" t="s">
        <v>28</v>
      </c>
      <c r="I59" s="4" t="s">
        <v>24</v>
      </c>
      <c r="J59" s="4"/>
      <c r="K59" s="4" t="s">
        <v>463</v>
      </c>
      <c r="L59" s="4" t="s">
        <v>464</v>
      </c>
      <c r="M59" s="8">
        <v>570</v>
      </c>
      <c r="N59" s="4" t="s">
        <v>465</v>
      </c>
      <c r="O59" s="8" t="s">
        <v>28</v>
      </c>
      <c r="P59" s="4" t="s">
        <v>24</v>
      </c>
      <c r="Q59" s="8" t="s">
        <v>28</v>
      </c>
      <c r="R59" s="8" t="s">
        <v>28</v>
      </c>
      <c r="S59" s="8" t="s">
        <v>28</v>
      </c>
      <c r="T59" s="4" t="s">
        <v>466</v>
      </c>
      <c r="U59" s="4" t="s">
        <v>467</v>
      </c>
      <c r="V59" s="4" t="s">
        <v>468</v>
      </c>
      <c r="W59" s="13" t="s">
        <v>24</v>
      </c>
      <c r="X59" s="13" t="s">
        <v>624</v>
      </c>
    </row>
    <row r="60" spans="1:89" s="36" customFormat="1" ht="135">
      <c r="A60" s="3">
        <f t="shared" si="0"/>
        <v>59</v>
      </c>
      <c r="B60" s="33">
        <v>2019</v>
      </c>
      <c r="C60" s="33" t="s">
        <v>469</v>
      </c>
      <c r="D60" s="33" t="s">
        <v>470</v>
      </c>
      <c r="E60" s="33" t="s">
        <v>471</v>
      </c>
      <c r="F60" s="33" t="s">
        <v>44</v>
      </c>
      <c r="G60" s="33" t="s">
        <v>472</v>
      </c>
      <c r="H60" s="33" t="s">
        <v>28</v>
      </c>
      <c r="I60" s="33" t="s">
        <v>24</v>
      </c>
      <c r="J60" s="33"/>
      <c r="K60" s="33" t="s">
        <v>473</v>
      </c>
      <c r="L60" s="33" t="s">
        <v>474</v>
      </c>
      <c r="M60" s="33" t="s">
        <v>475</v>
      </c>
      <c r="N60" s="33" t="s">
        <v>476</v>
      </c>
      <c r="O60" s="34" t="s">
        <v>28</v>
      </c>
      <c r="P60" s="33" t="s">
        <v>24</v>
      </c>
      <c r="Q60" s="34" t="s">
        <v>28</v>
      </c>
      <c r="R60" s="34" t="s">
        <v>28</v>
      </c>
      <c r="S60" s="34" t="s">
        <v>28</v>
      </c>
      <c r="T60" s="33" t="s">
        <v>466</v>
      </c>
      <c r="U60" s="33" t="s">
        <v>477</v>
      </c>
      <c r="V60" s="34"/>
      <c r="W60" s="35" t="s">
        <v>24</v>
      </c>
      <c r="X60" s="35" t="s">
        <v>624</v>
      </c>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5"/>
      <c r="BK60" s="35"/>
      <c r="BL60" s="35"/>
      <c r="BM60" s="35"/>
      <c r="BN60" s="35"/>
      <c r="BO60" s="35"/>
      <c r="BP60" s="35"/>
      <c r="BQ60" s="35"/>
      <c r="BR60" s="35"/>
      <c r="BS60" s="35"/>
      <c r="BT60" s="35"/>
      <c r="BU60" s="35"/>
      <c r="BV60" s="35"/>
      <c r="BW60" s="35"/>
      <c r="BX60" s="35"/>
      <c r="BY60" s="35"/>
      <c r="BZ60" s="35"/>
      <c r="CA60" s="35"/>
      <c r="CB60" s="35"/>
      <c r="CC60" s="35"/>
      <c r="CD60" s="35"/>
      <c r="CE60" s="35"/>
      <c r="CF60" s="35"/>
      <c r="CG60" s="35"/>
      <c r="CH60" s="35"/>
      <c r="CI60" s="35"/>
      <c r="CJ60" s="35"/>
      <c r="CK60" s="35"/>
    </row>
    <row r="61" spans="1:89">
      <c r="A61" s="1">
        <f>A60</f>
        <v>59</v>
      </c>
      <c r="C61" s="15" t="s">
        <v>478</v>
      </c>
      <c r="H61" s="1">
        <f>COUNTIF(H2:H60,"x")</f>
        <v>33</v>
      </c>
      <c r="I61" s="1">
        <f>COUNTIF(I2:I60,"x")</f>
        <v>43</v>
      </c>
      <c r="J61" s="1">
        <f>COUNTIF(J2:J60,"x")</f>
        <v>45</v>
      </c>
      <c r="O61" s="1">
        <f>COUNTIF(O2:O60,"x")</f>
        <v>38</v>
      </c>
      <c r="P61" s="1">
        <f>COUNTIF(P2:P60,"x")</f>
        <v>37</v>
      </c>
      <c r="Q61" s="1">
        <f>A60-COUNTIF(Q2:Q60,"na")</f>
        <v>24</v>
      </c>
      <c r="R61" s="1">
        <f>A60-COUNTIF(R2:R60,"na")</f>
        <v>34</v>
      </c>
      <c r="S61" s="1">
        <f>A60-COUNTIF(S2:S60,"na")</f>
        <v>12</v>
      </c>
      <c r="W61" s="13">
        <f>COUNTIF(W2:W60,"x")</f>
        <v>46</v>
      </c>
      <c r="X61" s="13">
        <f>COUNTIF(X2:X60,"yes")</f>
        <v>44</v>
      </c>
    </row>
    <row r="62" spans="1:89">
      <c r="P62" s="1" t="s">
        <v>479</v>
      </c>
      <c r="Q62" s="1">
        <f>COUNTIF(Q2:Q60,"rnai")</f>
        <v>4</v>
      </c>
      <c r="S62" s="54"/>
    </row>
    <row r="63" spans="1:89">
      <c r="P63" s="1" t="s">
        <v>109</v>
      </c>
      <c r="Q63" s="1">
        <f>COUNTIF(Q2:Q60,"cisgenic")</f>
        <v>16</v>
      </c>
      <c r="S63" s="54"/>
    </row>
    <row r="64" spans="1:89">
      <c r="P64" s="1" t="s">
        <v>89</v>
      </c>
      <c r="Q64" s="1">
        <f>COUNTIF(Q2:Q60,"intragenic")</f>
        <v>3</v>
      </c>
      <c r="S64" s="54"/>
    </row>
    <row r="65" spans="1:19">
      <c r="P65" s="1" t="s">
        <v>480</v>
      </c>
      <c r="Q65" s="1">
        <f>COUNTIF(Q2:Q60,"ingenic")</f>
        <v>1</v>
      </c>
      <c r="S65" s="54"/>
    </row>
    <row r="75" spans="1:19">
      <c r="A75" s="14"/>
      <c r="B75" s="14"/>
    </row>
  </sheetData>
  <autoFilter ref="A1:W65" xr:uid="{00000000-0009-0000-0000-000000000000}"/>
  <sortState xmlns:xlrd2="http://schemas.microsoft.com/office/spreadsheetml/2017/richdata2" ref="A2:V70">
    <sortCondition ref="C2:C70"/>
  </sortState>
  <pageMargins left="0.7" right="0.7" top="0.75" bottom="0.75" header="0.3" footer="0.3"/>
  <pageSetup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X61"/>
  <sheetViews>
    <sheetView zoomScale="80" zoomScaleNormal="80" zoomScaleSheetLayoutView="90" workbookViewId="0">
      <pane ySplit="1" topLeftCell="A3" activePane="bottomLeft" state="frozen"/>
      <selection pane="bottomLeft" activeCell="A4" sqref="A4"/>
    </sheetView>
  </sheetViews>
  <sheetFormatPr baseColWidth="10" defaultColWidth="9" defaultRowHeight="15"/>
  <cols>
    <col min="1" max="1" width="35.83203125" style="1" customWidth="1"/>
    <col min="2" max="2" width="26.83203125" style="1" customWidth="1"/>
    <col min="3" max="3" width="8" style="1" customWidth="1"/>
    <col min="4" max="4" width="13.5" style="1" customWidth="1"/>
    <col min="5" max="5" width="8.5" style="1" customWidth="1"/>
    <col min="6" max="6" width="9.5" style="1" customWidth="1"/>
    <col min="7" max="7" width="12.83203125" style="1" customWidth="1"/>
    <col min="8" max="8" width="15.5" style="1" customWidth="1"/>
    <col min="9" max="9" width="10" style="5" customWidth="1"/>
    <col min="10" max="10" width="25.1640625" style="1" customWidth="1"/>
    <col min="11" max="11" width="16.5" style="13" customWidth="1"/>
    <col min="12" max="76" width="9" style="13"/>
    <col min="77" max="16384" width="9" style="1"/>
  </cols>
  <sheetData>
    <row r="1" spans="1:76" s="2" customFormat="1" ht="32">
      <c r="A1" s="58" t="s">
        <v>481</v>
      </c>
      <c r="B1" s="59" t="s">
        <v>555</v>
      </c>
      <c r="C1" s="59" t="s">
        <v>5</v>
      </c>
      <c r="D1" s="59" t="s">
        <v>6</v>
      </c>
      <c r="E1" s="59" t="s">
        <v>12</v>
      </c>
      <c r="F1" s="59" t="s">
        <v>482</v>
      </c>
      <c r="G1" s="59" t="s">
        <v>483</v>
      </c>
      <c r="H1" s="59" t="s">
        <v>15</v>
      </c>
      <c r="I1" s="59" t="s">
        <v>16</v>
      </c>
      <c r="J1" s="60" t="s">
        <v>17</v>
      </c>
      <c r="K1" s="51"/>
      <c r="L1" s="51"/>
      <c r="M1" s="51"/>
      <c r="N1" s="51"/>
      <c r="O1" s="51"/>
      <c r="P1" s="51"/>
      <c r="Q1" s="51"/>
      <c r="R1" s="51"/>
      <c r="S1" s="51"/>
      <c r="T1" s="51"/>
      <c r="U1" s="51"/>
      <c r="V1" s="51"/>
      <c r="W1" s="51"/>
      <c r="X1" s="51"/>
      <c r="Y1" s="51"/>
      <c r="Z1" s="51"/>
      <c r="AA1" s="51"/>
      <c r="AB1" s="51"/>
      <c r="AC1" s="51"/>
      <c r="AD1" s="51"/>
      <c r="AE1" s="51"/>
      <c r="AF1" s="51"/>
      <c r="AG1" s="51"/>
      <c r="AH1" s="51"/>
      <c r="AI1" s="51"/>
      <c r="AJ1" s="51"/>
      <c r="AK1" s="51"/>
      <c r="AL1" s="51"/>
      <c r="AM1" s="51"/>
      <c r="AN1" s="51"/>
      <c r="AO1" s="51"/>
      <c r="AP1" s="51"/>
      <c r="AQ1" s="51"/>
      <c r="AR1" s="51"/>
      <c r="AS1" s="51"/>
      <c r="AT1" s="51"/>
      <c r="AU1" s="51"/>
      <c r="AV1" s="51"/>
      <c r="AW1" s="51"/>
      <c r="AX1" s="51"/>
      <c r="AY1" s="12"/>
      <c r="AZ1" s="12"/>
      <c r="BA1" s="12"/>
      <c r="BB1" s="12"/>
      <c r="BC1" s="12"/>
      <c r="BD1" s="12"/>
      <c r="BE1" s="12"/>
      <c r="BF1" s="12"/>
      <c r="BG1" s="12"/>
      <c r="BH1" s="12"/>
      <c r="BI1" s="12"/>
      <c r="BJ1" s="12"/>
      <c r="BK1" s="12"/>
      <c r="BL1" s="12"/>
      <c r="BM1" s="12"/>
      <c r="BN1" s="12"/>
      <c r="BO1" s="12"/>
      <c r="BP1" s="12"/>
      <c r="BQ1" s="12"/>
      <c r="BR1" s="12"/>
      <c r="BS1" s="12"/>
      <c r="BT1" s="12"/>
      <c r="BU1" s="12"/>
      <c r="BV1" s="12"/>
      <c r="BW1" s="12"/>
      <c r="BX1" s="12"/>
    </row>
    <row r="2" spans="1:76">
      <c r="A2" s="49" t="str">
        <f>'final studies selection analysi'!C2</f>
        <v>An et al. (2019)</v>
      </c>
      <c r="B2" s="3" t="str">
        <f>'final studies selection analysi'!F2</f>
        <v>canola oil</v>
      </c>
      <c r="C2" s="3" t="str">
        <f>'final studies selection analysi'!H2</f>
        <v>x</v>
      </c>
      <c r="D2" s="3" t="str">
        <f>'final studies selection analysi'!I2</f>
        <v>na</v>
      </c>
      <c r="E2" s="3" t="str">
        <f>'final studies selection analysi'!O2</f>
        <v>x</v>
      </c>
      <c r="F2" s="3" t="str">
        <f>'final studies selection analysi'!P2</f>
        <v>x</v>
      </c>
      <c r="G2" s="3" t="str">
        <f>'final studies selection analysi'!Q2</f>
        <v>na</v>
      </c>
      <c r="H2" s="3" t="str">
        <f>'final studies selection analysi'!R2</f>
        <v>na</v>
      </c>
      <c r="I2" s="3" t="str">
        <f>'final studies selection analysi'!S2</f>
        <v>na</v>
      </c>
      <c r="J2" s="50" t="str">
        <f>'final studies selection analysi'!T2</f>
        <v>Canada</v>
      </c>
    </row>
    <row r="3" spans="1:76">
      <c r="A3" s="49" t="str">
        <f>'final studies selection analysi'!C3</f>
        <v>Arias-Salazar et al. (2019)</v>
      </c>
      <c r="B3" s="3" t="str">
        <f>'final studies selection analysi'!F3</f>
        <v>food, crops, rice, beans</v>
      </c>
      <c r="C3" s="3" t="str">
        <f>'final studies selection analysi'!H3</f>
        <v>na</v>
      </c>
      <c r="D3" s="3" t="str">
        <f>'final studies selection analysi'!I3</f>
        <v>x</v>
      </c>
      <c r="E3" s="3" t="str">
        <f>'final studies selection analysi'!O3</f>
        <v>na</v>
      </c>
      <c r="F3" s="3" t="str">
        <f>'final studies selection analysi'!P3</f>
        <v>x</v>
      </c>
      <c r="G3" s="3" t="str">
        <f>'final studies selection analysi'!Q3</f>
        <v>na</v>
      </c>
      <c r="H3" s="3" t="str">
        <f>'final studies selection analysi'!R3</f>
        <v>na</v>
      </c>
      <c r="I3" s="3" t="str">
        <f>'final studies selection analysi'!S3</f>
        <v>na</v>
      </c>
      <c r="J3" s="50" t="str">
        <f>'final studies selection analysi'!T3</f>
        <v>Costa Rica</v>
      </c>
    </row>
    <row r="4" spans="1:76">
      <c r="A4" s="49" t="str">
        <f>'final studies selection analysi'!C4</f>
        <v>Basinskiene and Seinauskiene (2021)</v>
      </c>
      <c r="B4" s="3" t="str">
        <f>'final studies selection analysi'!F4</f>
        <v>generic food</v>
      </c>
      <c r="C4" s="3" t="str">
        <f>'final studies selection analysi'!H4</f>
        <v>na</v>
      </c>
      <c r="D4" s="3" t="str">
        <f>'final studies selection analysi'!I4</f>
        <v>x</v>
      </c>
      <c r="E4" s="3" t="str">
        <f>'final studies selection analysi'!O4</f>
        <v>x</v>
      </c>
      <c r="F4" s="3" t="str">
        <f>'final studies selection analysi'!P4</f>
        <v>x</v>
      </c>
      <c r="G4" s="3" t="str">
        <f>'final studies selection analysi'!Q4</f>
        <v>na</v>
      </c>
      <c r="H4" s="3" t="str">
        <f>'final studies selection analysi'!R4</f>
        <v>na</v>
      </c>
      <c r="I4" s="3" t="str">
        <f>'final studies selection analysi'!S4</f>
        <v>na</v>
      </c>
      <c r="J4" s="50" t="str">
        <f>'final studies selection analysi'!T4</f>
        <v>Lithuania</v>
      </c>
    </row>
    <row r="5" spans="1:76">
      <c r="A5" s="49" t="str">
        <f>'final studies selection analysi'!C5</f>
        <v>Borrello et al. (2021)</v>
      </c>
      <c r="B5" s="3" t="str">
        <f>'final studies selection analysi'!F5</f>
        <v xml:space="preserve"> wine</v>
      </c>
      <c r="C5" s="3" t="str">
        <f>'final studies selection analysi'!H5</f>
        <v>x</v>
      </c>
      <c r="D5" s="3" t="str">
        <f>'final studies selection analysi'!I5</f>
        <v>x</v>
      </c>
      <c r="E5" s="3">
        <f>'final studies selection analysi'!O5</f>
        <v>0</v>
      </c>
      <c r="F5" s="3" t="str">
        <f>'final studies selection analysi'!P5</f>
        <v>x</v>
      </c>
      <c r="G5" s="3" t="str">
        <f>'final studies selection analysi'!Q5</f>
        <v>na</v>
      </c>
      <c r="H5" s="3" t="str">
        <f>'final studies selection analysi'!R5</f>
        <v>x</v>
      </c>
      <c r="I5" s="3">
        <f>'final studies selection analysi'!S5</f>
        <v>0</v>
      </c>
      <c r="J5" s="50" t="str">
        <f>'final studies selection analysi'!T5</f>
        <v>Italy</v>
      </c>
    </row>
    <row r="6" spans="1:76">
      <c r="A6" s="49" t="str">
        <f>'final studies selection analysi'!C6</f>
        <v>Britton and Tonsor (2019)</v>
      </c>
      <c r="B6" s="3" t="str">
        <f>'final studies selection analysi'!F6</f>
        <v>beef</v>
      </c>
      <c r="C6" s="3" t="str">
        <f>'final studies selection analysi'!H6</f>
        <v>x</v>
      </c>
      <c r="D6" s="3" t="str">
        <f>'final studies selection analysi'!I6</f>
        <v>na</v>
      </c>
      <c r="E6" s="3" t="str">
        <f>'final studies selection analysi'!O6</f>
        <v>na</v>
      </c>
      <c r="F6" s="3" t="str">
        <f>'final studies selection analysi'!P6</f>
        <v>na</v>
      </c>
      <c r="G6" s="3" t="str">
        <f>'final studies selection analysi'!Q6</f>
        <v>RNAi</v>
      </c>
      <c r="H6" s="3" t="str">
        <f>'final studies selection analysi'!R6</f>
        <v>na</v>
      </c>
      <c r="I6" s="3" t="str">
        <f>'final studies selection analysi'!S6</f>
        <v>na</v>
      </c>
      <c r="J6" s="50" t="str">
        <f>'final studies selection analysi'!T6</f>
        <v>usa</v>
      </c>
    </row>
    <row r="7" spans="1:76">
      <c r="A7" s="49" t="str">
        <f>'final studies selection analysi'!C7</f>
        <v>Britton and Tonsor (2020)</v>
      </c>
      <c r="B7" s="3" t="str">
        <f>'final studies selection analysi'!F7</f>
        <v>beef</v>
      </c>
      <c r="C7" s="3" t="str">
        <f>'final studies selection analysi'!H7</f>
        <v>na</v>
      </c>
      <c r="D7" s="3" t="str">
        <f>'final studies selection analysi'!I7</f>
        <v>x</v>
      </c>
      <c r="E7" s="3" t="str">
        <f>'final studies selection analysi'!O7</f>
        <v>na</v>
      </c>
      <c r="F7" s="3" t="str">
        <f>'final studies selection analysi'!P7</f>
        <v>na</v>
      </c>
      <c r="G7" s="3" t="str">
        <f>'final studies selection analysi'!Q7</f>
        <v>RNAi</v>
      </c>
      <c r="H7" s="3" t="str">
        <f>'final studies selection analysi'!R7</f>
        <v>na</v>
      </c>
      <c r="I7" s="3" t="str">
        <f>'final studies selection analysi'!S7</f>
        <v>na</v>
      </c>
      <c r="J7" s="50" t="str">
        <f>'final studies selection analysi'!T7</f>
        <v>usa</v>
      </c>
    </row>
    <row r="8" spans="1:76" ht="27" customHeight="1">
      <c r="A8" s="49" t="str">
        <f>'final studies selection analysi'!C8</f>
        <v>Busch et al.  (2021)</v>
      </c>
      <c r="B8" s="3" t="str">
        <f>'final studies selection analysi'!F8</f>
        <v>wheat, humans, milk, beef, pork</v>
      </c>
      <c r="C8" s="3" t="str">
        <f>'final studies selection analysi'!H8</f>
        <v>na</v>
      </c>
      <c r="D8" s="3" t="str">
        <f>'final studies selection analysi'!I8</f>
        <v>x</v>
      </c>
      <c r="E8" s="3" t="str">
        <f>'final studies selection analysi'!O8</f>
        <v>na</v>
      </c>
      <c r="F8" s="3" t="str">
        <f>'final studies selection analysi'!P8</f>
        <v>x</v>
      </c>
      <c r="G8" s="3" t="str">
        <f>'final studies selection analysi'!Q8</f>
        <v>na</v>
      </c>
      <c r="H8" s="3" t="str">
        <f>'final studies selection analysi'!R8</f>
        <v>na</v>
      </c>
      <c r="I8" s="3" t="str">
        <f>'final studies selection analysi'!S8</f>
        <v>na</v>
      </c>
      <c r="J8" s="50" t="str">
        <f>'final studies selection analysi'!T8</f>
        <v>Canada, Austria, USA, Germany, Italy</v>
      </c>
    </row>
    <row r="9" spans="1:76">
      <c r="A9" s="49" t="str">
        <f>'final studies selection analysi'!C9</f>
        <v>Caputo et al. (2020)</v>
      </c>
      <c r="B9" s="3" t="str">
        <f>'final studies selection analysi'!F9</f>
        <v>pork, tomato, spinach</v>
      </c>
      <c r="C9" s="3" t="str">
        <f>'final studies selection analysi'!H9</f>
        <v>x</v>
      </c>
      <c r="D9" s="3" t="str">
        <f>'final studies selection analysi'!I9</f>
        <v>x</v>
      </c>
      <c r="E9" s="3" t="str">
        <f>'final studies selection analysi'!O9</f>
        <v>x</v>
      </c>
      <c r="F9" s="3" t="str">
        <f>'final studies selection analysi'!P9</f>
        <v>x</v>
      </c>
      <c r="G9" s="3" t="str">
        <f>'final studies selection analysi'!Q9</f>
        <v>na</v>
      </c>
      <c r="H9" s="3" t="str">
        <f>'final studies selection analysi'!R9</f>
        <v>x</v>
      </c>
      <c r="I9" s="3" t="str">
        <f>'final studies selection analysi'!S9</f>
        <v>x</v>
      </c>
      <c r="J9" s="50" t="str">
        <f>'final studies selection analysi'!T9</f>
        <v>USA</v>
      </c>
    </row>
    <row r="10" spans="1:76">
      <c r="A10" s="49" t="str">
        <f>'final studies selection analysi'!C10</f>
        <v>Colson and Huffman (2011)</v>
      </c>
      <c r="B10" s="3" t="str">
        <f>'final studies selection analysi'!F10</f>
        <v>vegetables</v>
      </c>
      <c r="C10" s="3" t="str">
        <f>'final studies selection analysi'!H10</f>
        <v>x</v>
      </c>
      <c r="D10" s="3" t="str">
        <f>'final studies selection analysi'!I10</f>
        <v>na</v>
      </c>
      <c r="E10" s="3" t="str">
        <f>'final studies selection analysi'!O10</f>
        <v>x</v>
      </c>
      <c r="F10" s="3" t="str">
        <f>'final studies selection analysi'!P10</f>
        <v>na</v>
      </c>
      <c r="G10" s="3" t="str">
        <f>'final studies selection analysi'!Q10</f>
        <v>intragenic</v>
      </c>
      <c r="H10" s="3" t="str">
        <f>'final studies selection analysi'!R10</f>
        <v>x</v>
      </c>
      <c r="I10" s="3" t="str">
        <f>'final studies selection analysi'!S10</f>
        <v>na</v>
      </c>
      <c r="J10" s="50" t="str">
        <f>'final studies selection analysi'!T10</f>
        <v>USA</v>
      </c>
    </row>
    <row r="11" spans="1:76">
      <c r="A11" s="49" t="str">
        <f>'final studies selection analysi'!C11</f>
        <v>Colson et al. (2011)</v>
      </c>
      <c r="B11" s="3" t="str">
        <f>'final studies selection analysi'!F11</f>
        <v>tomato, broccoli, potato</v>
      </c>
      <c r="C11" s="3" t="str">
        <f>'final studies selection analysi'!H11</f>
        <v>x</v>
      </c>
      <c r="D11" s="3" t="str">
        <f>'final studies selection analysi'!I11</f>
        <v>na</v>
      </c>
      <c r="E11" s="3" t="str">
        <f>'final studies selection analysi'!O11</f>
        <v>x</v>
      </c>
      <c r="F11" s="3" t="str">
        <f>'final studies selection analysi'!P11</f>
        <v>na</v>
      </c>
      <c r="G11" s="3" t="str">
        <f>'final studies selection analysi'!Q11</f>
        <v>intragenic</v>
      </c>
      <c r="H11" s="3" t="str">
        <f>'final studies selection analysi'!R11</f>
        <v>x</v>
      </c>
      <c r="I11" s="3" t="str">
        <f>'final studies selection analysi'!S11</f>
        <v>na</v>
      </c>
      <c r="J11" s="50" t="str">
        <f>'final studies selection analysi'!T11</f>
        <v>USA</v>
      </c>
    </row>
    <row r="12" spans="1:76">
      <c r="A12" s="49" t="str">
        <f>'final studies selection analysi'!C12</f>
        <v>De Marchi et al. (2020a)</v>
      </c>
      <c r="B12" s="3" t="str">
        <f>'final studies selection analysi'!F12</f>
        <v>apples</v>
      </c>
      <c r="C12" s="3" t="str">
        <f>'final studies selection analysi'!H12</f>
        <v>x</v>
      </c>
      <c r="D12" s="3" t="str">
        <f>'final studies selection analysi'!I12</f>
        <v>x</v>
      </c>
      <c r="E12" s="3" t="str">
        <f>'final studies selection analysi'!O12</f>
        <v>na</v>
      </c>
      <c r="F12" s="3" t="str">
        <f>'final studies selection analysi'!P12</f>
        <v>x</v>
      </c>
      <c r="G12" s="3" t="str">
        <f>'final studies selection analysi'!Q12</f>
        <v>na</v>
      </c>
      <c r="H12" s="3" t="str">
        <f>'final studies selection analysi'!R12</f>
        <v>x</v>
      </c>
      <c r="I12" s="3" t="str">
        <f>'final studies selection analysi'!S12</f>
        <v>na</v>
      </c>
      <c r="J12" s="50" t="str">
        <f>'final studies selection analysi'!T12</f>
        <v>Italy</v>
      </c>
    </row>
    <row r="13" spans="1:76">
      <c r="A13" s="49" t="str">
        <f>'final studies selection analysi'!C13</f>
        <v>De Marchi et al. (2020b)</v>
      </c>
      <c r="B13" s="3" t="str">
        <f>'final studies selection analysi'!F13</f>
        <v>apples</v>
      </c>
      <c r="C13" s="3" t="str">
        <f>'final studies selection analysi'!H13</f>
        <v>x</v>
      </c>
      <c r="D13" s="3" t="str">
        <f>'final studies selection analysi'!I13</f>
        <v>x</v>
      </c>
      <c r="E13" s="3" t="str">
        <f>'final studies selection analysi'!O13</f>
        <v>na</v>
      </c>
      <c r="F13" s="3" t="str">
        <f>'final studies selection analysi'!P13</f>
        <v>na</v>
      </c>
      <c r="G13" s="3" t="str">
        <f>'final studies selection analysi'!Q13</f>
        <v>cisgenic</v>
      </c>
      <c r="H13" s="3" t="str">
        <f>'final studies selection analysi'!R13</f>
        <v>x</v>
      </c>
      <c r="I13" s="3" t="str">
        <f>'final studies selection analysi'!S13</f>
        <v>na</v>
      </c>
      <c r="J13" s="50" t="str">
        <f>'final studies selection analysi'!T13</f>
        <v>Italy</v>
      </c>
    </row>
    <row r="14" spans="1:76">
      <c r="A14" s="49" t="str">
        <f>'final studies selection analysi'!C14</f>
        <v>De Marchi et al. (2019)</v>
      </c>
      <c r="B14" s="3" t="str">
        <f>'final studies selection analysi'!F14</f>
        <v>apples</v>
      </c>
      <c r="C14" s="3" t="str">
        <f>'final studies selection analysi'!H14</f>
        <v>x</v>
      </c>
      <c r="D14" s="3" t="str">
        <f>'final studies selection analysi'!I14</f>
        <v>na</v>
      </c>
      <c r="E14" s="3" t="str">
        <f>'final studies selection analysi'!O14</f>
        <v>na</v>
      </c>
      <c r="F14" s="3" t="str">
        <f>'final studies selection analysi'!P14</f>
        <v>na</v>
      </c>
      <c r="G14" s="3" t="str">
        <f>'final studies selection analysi'!Q14</f>
        <v>cisgenic</v>
      </c>
      <c r="H14" s="3" t="str">
        <f>'final studies selection analysi'!R14</f>
        <v>x</v>
      </c>
      <c r="I14" s="3" t="str">
        <f>'final studies selection analysi'!S14</f>
        <v>na</v>
      </c>
      <c r="J14" s="50" t="str">
        <f>'final studies selection analysi'!T14</f>
        <v>Italy</v>
      </c>
    </row>
    <row r="15" spans="1:76" ht="24.75" customHeight="1">
      <c r="A15" s="49" t="str">
        <f>'final studies selection analysi'!C15</f>
        <v>De Steur et al. (2016)</v>
      </c>
      <c r="B15" s="3" t="str">
        <f>'final studies selection analysi'!F15</f>
        <v>tomato, broccoli, potato, vegetables</v>
      </c>
      <c r="C15" s="3" t="str">
        <f>'final studies selection analysi'!H15</f>
        <v>x</v>
      </c>
      <c r="D15" s="3" t="str">
        <f>'final studies selection analysi'!I15</f>
        <v>x</v>
      </c>
      <c r="E15" s="3" t="str">
        <f>'final studies selection analysi'!O15</f>
        <v>x</v>
      </c>
      <c r="F15" s="3" t="str">
        <f>'final studies selection analysi'!P15</f>
        <v>na</v>
      </c>
      <c r="G15" s="3" t="str">
        <f>'final studies selection analysi'!Q15</f>
        <v>intragenic</v>
      </c>
      <c r="H15" s="3" t="str">
        <f>'final studies selection analysi'!R15</f>
        <v>x</v>
      </c>
      <c r="I15" s="3" t="str">
        <f>'final studies selection analysi'!S15</f>
        <v>na</v>
      </c>
      <c r="J15" s="50" t="str">
        <f>'final studies selection analysi'!T15</f>
        <v xml:space="preserve">USA, China, France, NZ, </v>
      </c>
    </row>
    <row r="16" spans="1:76" ht="27" customHeight="1">
      <c r="A16" s="49" t="str">
        <f>'final studies selection analysi'!C16</f>
        <v>Delwaide et al. (2015)</v>
      </c>
      <c r="B16" s="3" t="str">
        <f>'final studies selection analysi'!F16</f>
        <v>rice</v>
      </c>
      <c r="C16" s="3" t="str">
        <f>'final studies selection analysi'!H16</f>
        <v>x</v>
      </c>
      <c r="D16" s="3" t="str">
        <f>'final studies selection analysi'!I16</f>
        <v>x</v>
      </c>
      <c r="E16" s="3" t="str">
        <f>'final studies selection analysi'!O16</f>
        <v>x</v>
      </c>
      <c r="F16" s="3" t="str">
        <f>'final studies selection analysi'!P16</f>
        <v>na</v>
      </c>
      <c r="G16" s="3" t="str">
        <f>'final studies selection analysi'!Q16</f>
        <v>cisgenic</v>
      </c>
      <c r="H16" s="3" t="str">
        <f>'final studies selection analysi'!R16</f>
        <v>x</v>
      </c>
      <c r="I16" s="3">
        <f>'final studies selection analysi'!S16</f>
        <v>0</v>
      </c>
      <c r="J16" s="50" t="str">
        <f>'final studies selection analysi'!T16</f>
        <v>EU countries: Belgium, France, The Netherlands, Spain,  The UK.</v>
      </c>
    </row>
    <row r="17" spans="1:50">
      <c r="A17" s="49" t="str">
        <f>'final studies selection analysi'!C17</f>
        <v>Edenbrandt (2018)</v>
      </c>
      <c r="B17" s="3" t="str">
        <f>'final studies selection analysi'!F17</f>
        <v>rye bread</v>
      </c>
      <c r="C17" s="3" t="str">
        <f>'final studies selection analysi'!H17</f>
        <v>x</v>
      </c>
      <c r="D17" s="3" t="str">
        <f>'final studies selection analysi'!I17</f>
        <v>na</v>
      </c>
      <c r="E17" s="3" t="str">
        <f>'final studies selection analysi'!O17</f>
        <v>x</v>
      </c>
      <c r="F17" s="3" t="str">
        <f>'final studies selection analysi'!P17</f>
        <v>na</v>
      </c>
      <c r="G17" s="3" t="str">
        <f>'final studies selection analysi'!Q17</f>
        <v>cisgenic</v>
      </c>
      <c r="H17" s="3" t="str">
        <f>'final studies selection analysi'!R17</f>
        <v>x</v>
      </c>
      <c r="I17" s="3" t="str">
        <f>'final studies selection analysi'!S17</f>
        <v>x</v>
      </c>
      <c r="J17" s="50" t="str">
        <f>'final studies selection analysi'!T17</f>
        <v>Denmark</v>
      </c>
    </row>
    <row r="18" spans="1:50">
      <c r="A18" s="49" t="str">
        <f>'final studies selection analysi'!C18</f>
        <v>Edenbrandt et al. (2018a)</v>
      </c>
      <c r="B18" s="3" t="str">
        <f>'final studies selection analysi'!F18</f>
        <v>rye bread</v>
      </c>
      <c r="C18" s="3" t="str">
        <f>'final studies selection analysi'!H18</f>
        <v>x</v>
      </c>
      <c r="D18" s="3" t="str">
        <f>'final studies selection analysi'!I18</f>
        <v>na</v>
      </c>
      <c r="E18" s="3" t="str">
        <f>'final studies selection analysi'!O18</f>
        <v>x</v>
      </c>
      <c r="F18" s="3" t="str">
        <f>'final studies selection analysi'!P18</f>
        <v>na</v>
      </c>
      <c r="G18" s="3" t="str">
        <f>'final studies selection analysi'!Q18</f>
        <v>cisgenic</v>
      </c>
      <c r="H18" s="3" t="str">
        <f>'final studies selection analysi'!R18</f>
        <v>x</v>
      </c>
      <c r="I18" s="3" t="str">
        <f>'final studies selection analysi'!S18</f>
        <v>x</v>
      </c>
      <c r="J18" s="50" t="str">
        <f>'final studies selection analysi'!T18</f>
        <v>Denmark</v>
      </c>
    </row>
    <row r="19" spans="1:50">
      <c r="A19" s="49" t="str">
        <f>'final studies selection analysi'!C19</f>
        <v xml:space="preserve">Edenbrandt et al. (2018b) </v>
      </c>
      <c r="B19" s="3" t="str">
        <f>'final studies selection analysi'!F19</f>
        <v>grapes</v>
      </c>
      <c r="C19" s="3" t="str">
        <f>'final studies selection analysi'!H19</f>
        <v>x</v>
      </c>
      <c r="D19" s="3" t="str">
        <f>'final studies selection analysi'!I19</f>
        <v>na</v>
      </c>
      <c r="E19" s="3" t="str">
        <f>'final studies selection analysi'!O19</f>
        <v>x</v>
      </c>
      <c r="F19" s="3" t="str">
        <f>'final studies selection analysi'!P19</f>
        <v>na</v>
      </c>
      <c r="G19" s="3" t="str">
        <f>'final studies selection analysi'!Q19</f>
        <v>cisgenic</v>
      </c>
      <c r="H19" s="3" t="str">
        <f>'final studies selection analysi'!R19</f>
        <v>x</v>
      </c>
      <c r="I19" s="3" t="str">
        <f>'final studies selection analysi'!S19</f>
        <v>na</v>
      </c>
      <c r="J19" s="50" t="str">
        <f>'final studies selection analysi'!T19</f>
        <v>USA</v>
      </c>
    </row>
    <row r="20" spans="1:50" ht="21" customHeight="1">
      <c r="A20" s="49" t="str">
        <f>'final studies selection analysi'!C20</f>
        <v xml:space="preserve">EFSA (2010) </v>
      </c>
      <c r="B20" s="3" t="str">
        <f>'final studies selection analysi'!F20</f>
        <v>food, drink</v>
      </c>
      <c r="C20" s="3" t="str">
        <f>'final studies selection analysi'!H20</f>
        <v>na</v>
      </c>
      <c r="D20" s="3" t="str">
        <f>'final studies selection analysi'!I20</f>
        <v>x</v>
      </c>
      <c r="E20" s="3" t="str">
        <f>'final studies selection analysi'!O20</f>
        <v>x</v>
      </c>
      <c r="F20" s="3" t="str">
        <f>'final studies selection analysi'!P20</f>
        <v>na</v>
      </c>
      <c r="G20" s="3" t="str">
        <f>'final studies selection analysi'!Q20</f>
        <v>na</v>
      </c>
      <c r="H20" s="3" t="str">
        <f>'final studies selection analysi'!R20</f>
        <v>x</v>
      </c>
      <c r="I20" s="3" t="str">
        <f>'final studies selection analysi'!S20</f>
        <v>na</v>
      </c>
      <c r="J20" s="50" t="str">
        <f>'final studies selection analysi'!T20</f>
        <v>EU-27</v>
      </c>
    </row>
    <row r="21" spans="1:50" ht="23.75" customHeight="1">
      <c r="A21" s="49" t="str">
        <f>'final studies selection analysi'!C21</f>
        <v>EFSA (2019)</v>
      </c>
      <c r="B21" s="3" t="str">
        <f>'final studies selection analysi'!F21</f>
        <v>food, drink</v>
      </c>
      <c r="C21" s="3" t="str">
        <f>'final studies selection analysi'!H21</f>
        <v>na</v>
      </c>
      <c r="D21" s="3" t="str">
        <f>'final studies selection analysi'!I21</f>
        <v>x</v>
      </c>
      <c r="E21" s="3" t="str">
        <f>'final studies selection analysi'!O21</f>
        <v>x</v>
      </c>
      <c r="F21" s="3" t="str">
        <f>'final studies selection analysi'!P21</f>
        <v>x</v>
      </c>
      <c r="G21" s="3" t="str">
        <f>'final studies selection analysi'!Q21</f>
        <v>na</v>
      </c>
      <c r="H21" s="3" t="str">
        <f>'final studies selection analysi'!R21</f>
        <v>x</v>
      </c>
      <c r="I21" s="3" t="str">
        <f>'final studies selection analysi'!S21</f>
        <v>na</v>
      </c>
      <c r="J21" s="50" t="str">
        <f>'final studies selection analysi'!T21</f>
        <v>EU-27</v>
      </c>
    </row>
    <row r="22" spans="1:50">
      <c r="A22" s="49" t="str">
        <f>'final studies selection analysi'!C22</f>
        <v xml:space="preserve">Farid et al. (2020) </v>
      </c>
      <c r="B22" s="3" t="str">
        <f>'final studies selection analysi'!F22</f>
        <v>food, crops</v>
      </c>
      <c r="C22" s="3" t="str">
        <f>'final studies selection analysi'!H22</f>
        <v>x</v>
      </c>
      <c r="D22" s="3" t="str">
        <f>'final studies selection analysi'!I22</f>
        <v>x</v>
      </c>
      <c r="E22" s="3" t="str">
        <f>'final studies selection analysi'!O22</f>
        <v>na</v>
      </c>
      <c r="F22" s="3" t="str">
        <f>'final studies selection analysi'!P22</f>
        <v>x</v>
      </c>
      <c r="G22" s="3" t="str">
        <f>'final studies selection analysi'!Q22</f>
        <v>na</v>
      </c>
      <c r="H22" s="3" t="str">
        <f>'final studies selection analysi'!R22</f>
        <v>na</v>
      </c>
      <c r="I22" s="3" t="str">
        <f>'final studies selection analysi'!S22</f>
        <v>na</v>
      </c>
      <c r="J22" s="50" t="str">
        <f>'final studies selection analysi'!T22</f>
        <v>Japan</v>
      </c>
    </row>
    <row r="23" spans="1:50">
      <c r="A23" s="49" t="str">
        <f>'final studies selection analysi'!C23</f>
        <v xml:space="preserve">Ferrari et al. (2020) </v>
      </c>
      <c r="B23" s="3" t="str">
        <f>'final studies selection analysi'!F23</f>
        <v>food</v>
      </c>
      <c r="C23" s="3" t="str">
        <f>'final studies selection analysi'!H23</f>
        <v>na</v>
      </c>
      <c r="D23" s="3" t="str">
        <f>'final studies selection analysi'!I23</f>
        <v>x</v>
      </c>
      <c r="E23" s="3" t="str">
        <f>'final studies selection analysi'!O23</f>
        <v>x</v>
      </c>
      <c r="F23" s="3" t="str">
        <f>'final studies selection analysi'!P23</f>
        <v>x</v>
      </c>
      <c r="G23" s="3" t="str">
        <f>'final studies selection analysi'!Q23</f>
        <v>na</v>
      </c>
      <c r="H23" s="3" t="str">
        <f>'final studies selection analysi'!R23</f>
        <v>na</v>
      </c>
      <c r="I23" s="3" t="str">
        <f>'final studies selection analysi'!S23</f>
        <v>na</v>
      </c>
      <c r="J23" s="50" t="str">
        <f>'final studies selection analysi'!T23</f>
        <v>Belgium, Netherlands</v>
      </c>
    </row>
    <row r="24" spans="1:50">
      <c r="A24" s="49" t="str">
        <f>'final studies selection analysi'!C24</f>
        <v>Gaskell et al. (2011)</v>
      </c>
      <c r="B24" s="3" t="str">
        <f>'final studies selection analysi'!F24</f>
        <v>food</v>
      </c>
      <c r="C24" s="3" t="str">
        <f>'final studies selection analysi'!H24</f>
        <v>na</v>
      </c>
      <c r="D24" s="3" t="str">
        <f>'final studies selection analysi'!I24</f>
        <v>x</v>
      </c>
      <c r="E24" s="3" t="str">
        <f>'final studies selection analysi'!O24</f>
        <v>x</v>
      </c>
      <c r="F24" s="3" t="str">
        <f>'final studies selection analysi'!P24</f>
        <v>na</v>
      </c>
      <c r="G24" s="3" t="str">
        <f>'final studies selection analysi'!Q24</f>
        <v>cisgenic</v>
      </c>
      <c r="H24" s="3" t="str">
        <f>'final studies selection analysi'!R24</f>
        <v>x</v>
      </c>
      <c r="I24" s="3" t="str">
        <f>'final studies selection analysi'!S24</f>
        <v>na</v>
      </c>
      <c r="J24" s="50" t="str">
        <f>'final studies selection analysi'!T24</f>
        <v>EU-27</v>
      </c>
    </row>
    <row r="25" spans="1:50">
      <c r="A25" s="49" t="str">
        <f>'final studies selection analysi'!C25</f>
        <v>Gatica-Arias, et al. (2019)</v>
      </c>
      <c r="B25" s="3" t="str">
        <f>'final studies selection analysi'!F25</f>
        <v>food, crops, rice, beans</v>
      </c>
      <c r="C25" s="3" t="str">
        <f>'final studies selection analysi'!H25</f>
        <v>na</v>
      </c>
      <c r="D25" s="3" t="str">
        <f>'final studies selection analysi'!I25</f>
        <v>x</v>
      </c>
      <c r="E25" s="3" t="str">
        <f>'final studies selection analysi'!O25</f>
        <v>na</v>
      </c>
      <c r="F25" s="3" t="str">
        <f>'final studies selection analysi'!P25</f>
        <v>x</v>
      </c>
      <c r="G25" s="3" t="str">
        <f>'final studies selection analysi'!Q25</f>
        <v>na</v>
      </c>
      <c r="H25" s="3" t="str">
        <f>'final studies selection analysi'!R25</f>
        <v>na</v>
      </c>
      <c r="I25" s="3" t="str">
        <f>'final studies selection analysi'!S25</f>
        <v>na</v>
      </c>
      <c r="J25" s="50" t="str">
        <f>'final studies selection analysi'!T25</f>
        <v>Costa Rica</v>
      </c>
    </row>
    <row r="26" spans="1:50">
      <c r="A26" s="49" t="str">
        <f>'final studies selection analysi'!C26</f>
        <v>Kato-Nitta et al. (2021)</v>
      </c>
      <c r="B26" s="3" t="str">
        <f>'final studies selection analysi'!F26</f>
        <v>tomato, pork</v>
      </c>
      <c r="C26" s="3" t="str">
        <f>'final studies selection analysi'!H26</f>
        <v>na</v>
      </c>
      <c r="D26" s="3" t="str">
        <f>'final studies selection analysi'!I26</f>
        <v>x</v>
      </c>
      <c r="E26" s="3" t="str">
        <f>'final studies selection analysi'!O26</f>
        <v>x</v>
      </c>
      <c r="F26" s="3" t="str">
        <f>'final studies selection analysi'!P26</f>
        <v>x</v>
      </c>
      <c r="G26" s="3" t="str">
        <f>'final studies selection analysi'!Q26</f>
        <v>na</v>
      </c>
      <c r="H26" s="3" t="str">
        <f>'final studies selection analysi'!R26</f>
        <v>x</v>
      </c>
      <c r="I26" s="3" t="str">
        <f>'final studies selection analysi'!S26</f>
        <v>na</v>
      </c>
      <c r="J26" s="50" t="str">
        <f>'final studies selection analysi'!T26</f>
        <v>Japan</v>
      </c>
    </row>
    <row r="27" spans="1:50">
      <c r="A27" s="49" t="str">
        <f>'final studies selection analysi'!C27</f>
        <v>Kato-Nitta et al. (2019)</v>
      </c>
      <c r="B27" s="3" t="str">
        <f>'final studies selection analysi'!F27</f>
        <v>crops</v>
      </c>
      <c r="C27" s="3" t="str">
        <f>'final studies selection analysi'!H27</f>
        <v>na</v>
      </c>
      <c r="D27" s="3" t="str">
        <f>'final studies selection analysi'!I27</f>
        <v>x</v>
      </c>
      <c r="E27" s="3" t="str">
        <f>'final studies selection analysi'!O27</f>
        <v>x</v>
      </c>
      <c r="F27" s="3" t="str">
        <f>'final studies selection analysi'!P27</f>
        <v>x</v>
      </c>
      <c r="G27" s="3" t="str">
        <f>'final studies selection analysi'!Q27</f>
        <v>na</v>
      </c>
      <c r="H27" s="3" t="str">
        <f>'final studies selection analysi'!R27</f>
        <v>x</v>
      </c>
      <c r="I27" s="3" t="str">
        <f>'final studies selection analysi'!S27</f>
        <v>na</v>
      </c>
      <c r="J27" s="50" t="str">
        <f>'final studies selection analysi'!T27</f>
        <v>Japan</v>
      </c>
    </row>
    <row r="28" spans="1:50" s="9" customFormat="1" ht="20" customHeight="1">
      <c r="A28" s="49" t="str">
        <f>'final studies selection analysi'!C28</f>
        <v>Kato-Nitta et al. (2021)</v>
      </c>
      <c r="B28" s="3" t="str">
        <f>'final studies selection analysi'!F28</f>
        <v>livestock, vegetables</v>
      </c>
      <c r="C28" s="3" t="str">
        <f>'final studies selection analysi'!H28</f>
        <v>na</v>
      </c>
      <c r="D28" s="3" t="str">
        <f>'final studies selection analysi'!I28</f>
        <v>x</v>
      </c>
      <c r="E28" s="3">
        <f>'final studies selection analysi'!O28</f>
        <v>0</v>
      </c>
      <c r="F28" s="3" t="str">
        <f>'final studies selection analysi'!P28</f>
        <v>x</v>
      </c>
      <c r="G28" s="3" t="str">
        <f>'final studies selection analysi'!Q28</f>
        <v>na</v>
      </c>
      <c r="H28" s="3" t="str">
        <f>'final studies selection analysi'!R28</f>
        <v>x</v>
      </c>
      <c r="I28" s="3">
        <f>'final studies selection analysi'!S28</f>
        <v>0</v>
      </c>
      <c r="J28" s="50" t="str">
        <f>'final studies selection analysi'!T28</f>
        <v>Germany, Japan, US</v>
      </c>
      <c r="K28" s="13"/>
      <c r="L28" s="13"/>
      <c r="M28" s="13"/>
      <c r="N28" s="13"/>
      <c r="O28" s="13"/>
      <c r="P28" s="13"/>
      <c r="Q28" s="13"/>
      <c r="R28" s="13"/>
      <c r="S28" s="13"/>
      <c r="T28" s="13"/>
      <c r="U28" s="13"/>
      <c r="V28" s="13"/>
      <c r="W28" s="13"/>
      <c r="X28" s="13"/>
      <c r="Y28" s="13"/>
      <c r="Z28" s="13"/>
      <c r="AA28" s="13"/>
      <c r="AB28" s="13"/>
      <c r="AC28" s="13"/>
      <c r="AD28" s="13"/>
      <c r="AE28" s="13"/>
      <c r="AF28" s="13"/>
      <c r="AG28" s="13"/>
      <c r="AH28" s="13"/>
      <c r="AI28" s="13"/>
      <c r="AJ28" s="13"/>
      <c r="AK28" s="13"/>
      <c r="AL28" s="13"/>
      <c r="AM28" s="13"/>
      <c r="AN28" s="13"/>
      <c r="AO28" s="13"/>
      <c r="AP28" s="13"/>
      <c r="AQ28" s="13"/>
      <c r="AR28" s="13"/>
      <c r="AS28" s="13"/>
      <c r="AT28" s="13"/>
      <c r="AU28" s="13"/>
      <c r="AV28" s="13"/>
      <c r="AW28" s="13"/>
      <c r="AX28" s="13"/>
    </row>
    <row r="29" spans="1:50">
      <c r="A29" s="49" t="str">
        <f>'final studies selection analysi'!C29</f>
        <v>Kilders and Caputo (2021)</v>
      </c>
      <c r="B29" s="3" t="str">
        <f>'final studies selection analysi'!F29</f>
        <v>milk</v>
      </c>
      <c r="C29" s="3" t="str">
        <f>'final studies selection analysi'!H29</f>
        <v>x</v>
      </c>
      <c r="D29" s="3" t="str">
        <f>'final studies selection analysi'!I29</f>
        <v>na</v>
      </c>
      <c r="E29" s="3" t="str">
        <f>'final studies selection analysi'!O29</f>
        <v>na</v>
      </c>
      <c r="F29" s="3" t="str">
        <f>'final studies selection analysi'!P29</f>
        <v>x</v>
      </c>
      <c r="G29" s="3" t="str">
        <f>'final studies selection analysi'!Q29</f>
        <v>na</v>
      </c>
      <c r="H29" s="3" t="str">
        <f>'final studies selection analysi'!R29</f>
        <v>x</v>
      </c>
      <c r="I29" s="3" t="str">
        <f>'final studies selection analysi'!S29</f>
        <v>na</v>
      </c>
      <c r="J29" s="50" t="str">
        <f>'final studies selection analysi'!T29</f>
        <v>USA</v>
      </c>
    </row>
    <row r="30" spans="1:50">
      <c r="A30" s="49" t="str">
        <f>'final studies selection analysi'!C30</f>
        <v>Kronberger et al. (2014)</v>
      </c>
      <c r="B30" s="3" t="str">
        <f>'final studies selection analysi'!F30</f>
        <v>animals, human, plants, apples</v>
      </c>
      <c r="C30" s="3" t="str">
        <f>'final studies selection analysi'!H30</f>
        <v>na</v>
      </c>
      <c r="D30" s="3" t="str">
        <f>'final studies selection analysi'!I30</f>
        <v>x</v>
      </c>
      <c r="E30" s="3" t="str">
        <f>'final studies selection analysi'!O30</f>
        <v>x</v>
      </c>
      <c r="F30" s="3">
        <f>'final studies selection analysi'!P30</f>
        <v>0</v>
      </c>
      <c r="G30" s="3" t="str">
        <f>'final studies selection analysi'!Q30</f>
        <v>cisgenic</v>
      </c>
      <c r="H30" s="3" t="str">
        <f>'final studies selection analysi'!R30</f>
        <v>x</v>
      </c>
      <c r="I30" s="3">
        <f>'final studies selection analysi'!S30</f>
        <v>0</v>
      </c>
      <c r="J30" s="50" t="str">
        <f>'final studies selection analysi'!T30</f>
        <v>Austria, Japan, EU 27</v>
      </c>
    </row>
    <row r="31" spans="1:50">
      <c r="A31" s="49" t="str">
        <f>'final studies selection analysi'!C31</f>
        <v>Lusk and Rozan (2006)</v>
      </c>
      <c r="B31" s="3" t="str">
        <f>'final studies selection analysi'!F31</f>
        <v>vegetables</v>
      </c>
      <c r="C31" s="3" t="str">
        <f>'final studies selection analysi'!H31</f>
        <v>na</v>
      </c>
      <c r="D31" s="3" t="str">
        <f>'final studies selection analysi'!I31</f>
        <v>x</v>
      </c>
      <c r="E31" s="3" t="str">
        <f>'final studies selection analysi'!O31</f>
        <v>x</v>
      </c>
      <c r="F31" s="3" t="str">
        <f>'final studies selection analysi'!P31</f>
        <v>na</v>
      </c>
      <c r="G31" s="3" t="str">
        <f>'final studies selection analysi'!Q31</f>
        <v>ingenic</v>
      </c>
      <c r="H31" s="3" t="str">
        <f>'final studies selection analysi'!R31</f>
        <v>na</v>
      </c>
      <c r="I31" s="3">
        <f>'final studies selection analysi'!S31</f>
        <v>0</v>
      </c>
      <c r="J31" s="50" t="str">
        <f>'final studies selection analysi'!T31</f>
        <v>France USA</v>
      </c>
    </row>
    <row r="32" spans="1:50">
      <c r="A32" s="49" t="str">
        <f>'final studies selection analysi'!C32</f>
        <v>Lusk et al.  (2018)</v>
      </c>
      <c r="B32" s="3" t="str">
        <f>'final studies selection analysi'!F32</f>
        <v>food</v>
      </c>
      <c r="C32" s="3" t="str">
        <f>'final studies selection analysi'!H32</f>
        <v>x</v>
      </c>
      <c r="D32" s="3" t="str">
        <f>'final studies selection analysi'!I32</f>
        <v>x</v>
      </c>
      <c r="E32" s="3" t="str">
        <f>'final studies selection analysi'!O32</f>
        <v>x</v>
      </c>
      <c r="F32" s="3" t="str">
        <f>'final studies selection analysi'!P32</f>
        <v>x</v>
      </c>
      <c r="G32" s="3" t="str">
        <f>'final studies selection analysi'!Q32</f>
        <v>cisgenic</v>
      </c>
      <c r="H32" s="3" t="str">
        <f>'final studies selection analysi'!R32</f>
        <v>x</v>
      </c>
      <c r="I32" s="3" t="str">
        <f>'final studies selection analysi'!S32</f>
        <v>na</v>
      </c>
      <c r="J32" s="50" t="str">
        <f>'final studies selection analysi'!T32</f>
        <v>USA</v>
      </c>
    </row>
    <row r="33" spans="1:76">
      <c r="A33" s="49" t="str">
        <f>'final studies selection analysi'!C33</f>
        <v>Marette et al.  (2021a)</v>
      </c>
      <c r="B33" s="3" t="str">
        <f>'final studies selection analysi'!F33</f>
        <v>apples</v>
      </c>
      <c r="C33" s="3" t="str">
        <f>'final studies selection analysi'!H33</f>
        <v>x</v>
      </c>
      <c r="D33" s="3" t="str">
        <f>'final studies selection analysi'!I33</f>
        <v>na</v>
      </c>
      <c r="E33" s="3" t="str">
        <f>'final studies selection analysi'!O33</f>
        <v>x</v>
      </c>
      <c r="F33" s="3" t="str">
        <f>'final studies selection analysi'!P33</f>
        <v>x</v>
      </c>
      <c r="G33" s="3" t="str">
        <f>'final studies selection analysi'!Q33</f>
        <v>na</v>
      </c>
      <c r="H33" s="3" t="str">
        <f>'final studies selection analysi'!R33</f>
        <v>x</v>
      </c>
      <c r="I33" s="3" t="str">
        <f>'final studies selection analysi'!S33</f>
        <v>na</v>
      </c>
      <c r="J33" s="50" t="str">
        <f>'final studies selection analysi'!T33</f>
        <v>France, USA</v>
      </c>
    </row>
    <row r="34" spans="1:76" s="9" customFormat="1">
      <c r="A34" s="49" t="str">
        <f>'final studies selection analysi'!C34</f>
        <v>Marette et al. (2021b)</v>
      </c>
      <c r="B34" s="3" t="str">
        <f>'final studies selection analysi'!F34</f>
        <v>apples</v>
      </c>
      <c r="C34" s="3" t="str">
        <f>'final studies selection analysi'!H34</f>
        <v>x</v>
      </c>
      <c r="D34" s="3" t="str">
        <f>'final studies selection analysi'!I34</f>
        <v>na</v>
      </c>
      <c r="E34" s="3" t="str">
        <f>'final studies selection analysi'!O34</f>
        <v>x</v>
      </c>
      <c r="F34" s="3" t="str">
        <f>'final studies selection analysi'!P34</f>
        <v>x</v>
      </c>
      <c r="G34" s="3" t="str">
        <f>'final studies selection analysi'!Q34</f>
        <v>na</v>
      </c>
      <c r="H34" s="3" t="str">
        <f>'final studies selection analysi'!R34</f>
        <v>x</v>
      </c>
      <c r="I34" s="3" t="str">
        <f>'final studies selection analysi'!S34</f>
        <v>na</v>
      </c>
      <c r="J34" s="50" t="str">
        <f>'final studies selection analysi'!T34</f>
        <v>France, USA</v>
      </c>
      <c r="K34" s="13"/>
      <c r="L34" s="13"/>
      <c r="M34" s="13"/>
      <c r="N34" s="13"/>
      <c r="O34" s="13"/>
      <c r="P34" s="13"/>
      <c r="Q34" s="13"/>
      <c r="R34" s="13"/>
      <c r="S34" s="13"/>
      <c r="T34" s="13"/>
      <c r="U34" s="13"/>
      <c r="V34" s="13"/>
      <c r="W34" s="13"/>
      <c r="X34" s="13"/>
      <c r="Y34" s="13"/>
      <c r="Z34" s="13"/>
      <c r="AA34" s="13"/>
      <c r="AB34" s="13"/>
      <c r="AC34" s="13"/>
      <c r="AD34" s="13"/>
      <c r="AE34" s="13"/>
      <c r="AF34" s="13"/>
      <c r="AG34" s="13"/>
      <c r="AH34" s="13"/>
      <c r="AI34" s="13"/>
      <c r="AJ34" s="13"/>
      <c r="AK34" s="13"/>
      <c r="AL34" s="13"/>
      <c r="AM34" s="13"/>
      <c r="AN34" s="13"/>
      <c r="AO34" s="13"/>
      <c r="AP34" s="13"/>
      <c r="AQ34" s="13"/>
      <c r="AR34" s="13"/>
      <c r="AS34" s="13"/>
      <c r="AT34" s="13"/>
      <c r="AU34" s="13"/>
      <c r="AV34" s="13"/>
      <c r="AW34" s="13"/>
      <c r="AX34" s="13"/>
      <c r="AY34" s="13"/>
      <c r="AZ34" s="13"/>
      <c r="BA34" s="13"/>
      <c r="BB34" s="13"/>
      <c r="BC34" s="13"/>
      <c r="BD34" s="13"/>
      <c r="BE34" s="13"/>
      <c r="BF34" s="13"/>
      <c r="BG34" s="13"/>
      <c r="BH34" s="13"/>
      <c r="BI34" s="13"/>
      <c r="BJ34" s="13"/>
      <c r="BK34" s="13"/>
      <c r="BL34" s="13"/>
      <c r="BM34" s="13"/>
      <c r="BN34" s="13"/>
      <c r="BO34" s="13"/>
      <c r="BP34" s="13"/>
      <c r="BQ34" s="13"/>
      <c r="BR34" s="13"/>
      <c r="BS34" s="13"/>
      <c r="BT34" s="13"/>
      <c r="BU34" s="13"/>
      <c r="BV34" s="13"/>
      <c r="BW34" s="13"/>
      <c r="BX34" s="13"/>
    </row>
    <row r="35" spans="1:76" s="9" customFormat="1">
      <c r="A35" s="49" t="str">
        <f>'final studies selection analysi'!C35</f>
        <v>McFadden et al. (2021)</v>
      </c>
      <c r="B35" s="3" t="str">
        <f>'final studies selection analysi'!F35</f>
        <v>oranges</v>
      </c>
      <c r="C35" s="3" t="str">
        <f>'final studies selection analysi'!H35</f>
        <v>x</v>
      </c>
      <c r="D35" s="3" t="str">
        <f>'final studies selection analysi'!I35</f>
        <v>na</v>
      </c>
      <c r="E35" s="3" t="str">
        <f>'final studies selection analysi'!O35</f>
        <v>na</v>
      </c>
      <c r="F35" s="3" t="str">
        <f>'final studies selection analysi'!P35</f>
        <v>x</v>
      </c>
      <c r="G35" s="3" t="str">
        <f>'final studies selection analysi'!Q35</f>
        <v>na</v>
      </c>
      <c r="H35" s="3" t="str">
        <f>'final studies selection analysi'!R35</f>
        <v>na</v>
      </c>
      <c r="I35" s="3" t="str">
        <f>'final studies selection analysi'!S35</f>
        <v>na</v>
      </c>
      <c r="J35" s="50" t="str">
        <f>'final studies selection analysi'!T35</f>
        <v>USA</v>
      </c>
      <c r="K35" s="13"/>
      <c r="L35" s="13"/>
      <c r="M35" s="13"/>
      <c r="N35" s="13"/>
      <c r="O35" s="13"/>
      <c r="P35" s="13"/>
      <c r="Q35" s="13"/>
      <c r="R35" s="13"/>
      <c r="S35" s="13"/>
      <c r="T35" s="13"/>
      <c r="U35" s="13"/>
      <c r="V35" s="13"/>
      <c r="W35" s="13"/>
      <c r="X35" s="13"/>
      <c r="Y35" s="13"/>
      <c r="Z35" s="13"/>
      <c r="AA35" s="13"/>
      <c r="AB35" s="13"/>
      <c r="AC35" s="13"/>
      <c r="AD35" s="13"/>
      <c r="AE35" s="13"/>
      <c r="AF35" s="13"/>
      <c r="AG35" s="13"/>
      <c r="AH35" s="13"/>
      <c r="AI35" s="13"/>
      <c r="AJ35" s="13"/>
      <c r="AK35" s="13"/>
      <c r="AL35" s="13"/>
      <c r="AM35" s="13"/>
      <c r="AN35" s="13"/>
      <c r="AO35" s="13"/>
      <c r="AP35" s="13"/>
      <c r="AQ35" s="13"/>
      <c r="AR35" s="13"/>
      <c r="AS35" s="13"/>
      <c r="AT35" s="13"/>
      <c r="AU35" s="13"/>
      <c r="AV35" s="13"/>
      <c r="AW35" s="13"/>
      <c r="AX35" s="13"/>
      <c r="AY35" s="13"/>
      <c r="AZ35" s="13"/>
      <c r="BA35" s="13"/>
      <c r="BB35" s="13"/>
      <c r="BC35" s="13"/>
      <c r="BD35" s="13"/>
      <c r="BE35" s="13"/>
      <c r="BF35" s="13"/>
      <c r="BG35" s="13"/>
      <c r="BH35" s="13"/>
      <c r="BI35" s="13"/>
      <c r="BJ35" s="13"/>
      <c r="BK35" s="13"/>
      <c r="BL35" s="13"/>
      <c r="BM35" s="13"/>
      <c r="BN35" s="13"/>
      <c r="BO35" s="13"/>
      <c r="BP35" s="13"/>
      <c r="BQ35" s="13"/>
      <c r="BR35" s="13"/>
      <c r="BS35" s="13"/>
      <c r="BT35" s="13"/>
      <c r="BU35" s="13"/>
      <c r="BV35" s="13"/>
      <c r="BW35" s="13"/>
      <c r="BX35" s="13"/>
    </row>
    <row r="36" spans="1:76">
      <c r="A36" s="49" t="str">
        <f>'final studies selection analysi'!C36</f>
        <v>Mielby et al. (2013)</v>
      </c>
      <c r="B36" s="3" t="str">
        <f>'final studies selection analysi'!F36</f>
        <v>crops</v>
      </c>
      <c r="C36" s="3" t="str">
        <f>'final studies selection analysi'!H36</f>
        <v>na</v>
      </c>
      <c r="D36" s="3" t="str">
        <f>'final studies selection analysi'!I36</f>
        <v>x</v>
      </c>
      <c r="E36" s="3" t="str">
        <f>'final studies selection analysi'!O36</f>
        <v>x</v>
      </c>
      <c r="F36" s="3" t="str">
        <f>'final studies selection analysi'!P36</f>
        <v>na</v>
      </c>
      <c r="G36" s="3" t="str">
        <f>'final studies selection analysi'!Q36</f>
        <v>cisgenic</v>
      </c>
      <c r="H36" s="3" t="str">
        <f>'final studies selection analysi'!R36</f>
        <v>na</v>
      </c>
      <c r="I36" s="3" t="str">
        <f>'final studies selection analysi'!S36</f>
        <v>na</v>
      </c>
      <c r="J36" s="50" t="str">
        <f>'final studies selection analysi'!T36</f>
        <v>Denmark</v>
      </c>
    </row>
    <row r="37" spans="1:76">
      <c r="A37" s="49" t="str">
        <f>'final studies selection analysi'!C37</f>
        <v>Müller et al. (2020)</v>
      </c>
      <c r="B37" s="3" t="str">
        <f>'final studies selection analysi'!F37</f>
        <v>plants, animal, bacteria, humans</v>
      </c>
      <c r="C37" s="3" t="str">
        <f>'final studies selection analysi'!H37</f>
        <v>na</v>
      </c>
      <c r="D37" s="3" t="str">
        <f>'final studies selection analysi'!I37</f>
        <v>x</v>
      </c>
      <c r="E37" s="3" t="str">
        <f>'final studies selection analysi'!O37</f>
        <v>na</v>
      </c>
      <c r="F37" s="3" t="str">
        <f>'final studies selection analysi'!P37</f>
        <v>x</v>
      </c>
      <c r="G37" s="3" t="str">
        <f>'final studies selection analysi'!Q37</f>
        <v>na</v>
      </c>
      <c r="H37" s="3" t="str">
        <f>'final studies selection analysi'!R37</f>
        <v>na</v>
      </c>
      <c r="I37" s="3" t="str">
        <f>'final studies selection analysi'!S37</f>
        <v>na</v>
      </c>
      <c r="J37" s="50" t="str">
        <f>'final studies selection analysi'!T37</f>
        <v>Switzerland</v>
      </c>
    </row>
    <row r="38" spans="1:76">
      <c r="A38" s="49" t="str">
        <f>'final studies selection analysi'!C38</f>
        <v>Muringai et al. (2020)</v>
      </c>
      <c r="B38" s="3" t="str">
        <f>'final studies selection analysi'!F38</f>
        <v>potato</v>
      </c>
      <c r="C38" s="3" t="str">
        <f>'final studies selection analysi'!H38</f>
        <v>x</v>
      </c>
      <c r="D38" s="3" t="str">
        <f>'final studies selection analysi'!I38</f>
        <v>x</v>
      </c>
      <c r="E38" s="3" t="str">
        <f>'final studies selection analysi'!O38</f>
        <v>x</v>
      </c>
      <c r="F38" s="3" t="str">
        <f>'final studies selection analysi'!P38</f>
        <v>x</v>
      </c>
      <c r="G38" s="3" t="str">
        <f>'final studies selection analysi'!Q38</f>
        <v>na</v>
      </c>
      <c r="H38" s="3" t="str">
        <f>'final studies selection analysi'!R38</f>
        <v>x</v>
      </c>
      <c r="I38" s="3" t="str">
        <f>'final studies selection analysi'!S38</f>
        <v>na</v>
      </c>
      <c r="J38" s="50" t="str">
        <f>'final studies selection analysi'!T38</f>
        <v>Canada</v>
      </c>
    </row>
    <row r="39" spans="1:76" s="9" customFormat="1" ht="27.75" customHeight="1">
      <c r="A39" s="49" t="str">
        <f>'final studies selection analysi'!C39</f>
        <v>Narh et al. (2019)</v>
      </c>
      <c r="B39" s="3" t="str">
        <f>'final studies selection analysi'!F39</f>
        <v>rice</v>
      </c>
      <c r="C39" s="3" t="str">
        <f>'final studies selection analysi'!H39</f>
        <v>na</v>
      </c>
      <c r="D39" s="3" t="str">
        <f>'final studies selection analysi'!I39</f>
        <v>x</v>
      </c>
      <c r="E39" s="3" t="str">
        <f>'final studies selection analysi'!O39</f>
        <v>x</v>
      </c>
      <c r="F39" s="3" t="str">
        <f>'final studies selection analysi'!P39</f>
        <v>x</v>
      </c>
      <c r="G39" s="3" t="str">
        <f>'final studies selection analysi'!Q39</f>
        <v>RNAi</v>
      </c>
      <c r="H39" s="3" t="str">
        <f>'final studies selection analysi'!R39</f>
        <v>na</v>
      </c>
      <c r="I39" s="3">
        <f>'final studies selection analysi'!S39</f>
        <v>0</v>
      </c>
      <c r="J39" s="50" t="str">
        <f>'final studies selection analysi'!T39</f>
        <v>Australia, Belgium, Canada, France, USA</v>
      </c>
      <c r="K39" s="13"/>
      <c r="L39" s="13"/>
      <c r="M39" s="13"/>
      <c r="N39" s="13"/>
      <c r="O39" s="13"/>
      <c r="P39" s="13"/>
      <c r="Q39" s="13"/>
      <c r="R39" s="13"/>
      <c r="S39" s="13"/>
      <c r="T39" s="13"/>
      <c r="U39" s="13"/>
      <c r="V39" s="13"/>
      <c r="W39" s="13"/>
      <c r="X39" s="13"/>
      <c r="Y39" s="13"/>
      <c r="Z39" s="13"/>
      <c r="AA39" s="13"/>
      <c r="AB39" s="13"/>
      <c r="AC39" s="13"/>
      <c r="AD39" s="13"/>
      <c r="AE39" s="13"/>
      <c r="AF39" s="13"/>
      <c r="AG39" s="13"/>
      <c r="AH39" s="13"/>
      <c r="AI39" s="13"/>
      <c r="AJ39" s="13"/>
      <c r="AK39" s="13"/>
      <c r="AL39" s="13"/>
      <c r="AM39" s="13"/>
      <c r="AN39" s="13"/>
      <c r="AO39" s="13"/>
      <c r="AP39" s="13"/>
      <c r="AQ39" s="13"/>
      <c r="AR39" s="13"/>
      <c r="AS39" s="13"/>
      <c r="AT39" s="13"/>
      <c r="AU39" s="13"/>
      <c r="AV39" s="13"/>
      <c r="AW39" s="13"/>
      <c r="AX39" s="13"/>
      <c r="AY39" s="13"/>
      <c r="AZ39" s="13"/>
      <c r="BA39" s="13"/>
      <c r="BB39" s="13"/>
      <c r="BC39" s="13"/>
      <c r="BD39" s="13"/>
      <c r="BE39" s="13"/>
      <c r="BF39" s="13"/>
      <c r="BG39" s="13"/>
      <c r="BH39" s="13"/>
      <c r="BI39" s="13"/>
      <c r="BJ39" s="13"/>
      <c r="BK39" s="13"/>
      <c r="BL39" s="13"/>
      <c r="BM39" s="13"/>
      <c r="BN39" s="13"/>
      <c r="BO39" s="13"/>
      <c r="BP39" s="13"/>
      <c r="BQ39" s="13"/>
      <c r="BR39" s="13"/>
      <c r="BS39" s="13"/>
      <c r="BT39" s="13"/>
      <c r="BU39" s="13"/>
      <c r="BV39" s="13"/>
      <c r="BW39" s="13"/>
      <c r="BX39" s="13"/>
    </row>
    <row r="40" spans="1:76">
      <c r="A40" s="49" t="str">
        <f>'final studies selection analysi'!C40</f>
        <v>Nkott and Temple (2021)</v>
      </c>
      <c r="B40" s="3" t="str">
        <f>'final studies selection analysi'!F40</f>
        <v>rice</v>
      </c>
      <c r="C40" s="3" t="str">
        <f>'final studies selection analysi'!H40</f>
        <v>na</v>
      </c>
      <c r="D40" s="3" t="str">
        <f>'final studies selection analysi'!I40</f>
        <v>x</v>
      </c>
      <c r="E40" s="3" t="str">
        <f>'final studies selection analysi'!O40</f>
        <v>na</v>
      </c>
      <c r="F40" s="3" t="str">
        <f>'final studies selection analysi'!P40</f>
        <v>x</v>
      </c>
      <c r="G40" s="3" t="str">
        <f>'final studies selection analysi'!Q40</f>
        <v>na</v>
      </c>
      <c r="H40" s="3" t="str">
        <f>'final studies selection analysi'!R40</f>
        <v>na</v>
      </c>
      <c r="I40" s="3" t="str">
        <f>'final studies selection analysi'!S40</f>
        <v>na</v>
      </c>
      <c r="J40" s="50" t="str">
        <f>'final studies selection analysi'!T40</f>
        <v>Madagascar</v>
      </c>
    </row>
    <row r="41" spans="1:76" ht="27.75" customHeight="1">
      <c r="A41" s="49" t="str">
        <f>'final studies selection analysi'!C41</f>
        <v>Norwegian Biotechnology Advisory Board (NBAB). 2020</v>
      </c>
      <c r="B41" s="3" t="str">
        <f>'final studies selection analysi'!F41</f>
        <v>fruits, vegetables, wheat, crops, beef, pork, salmon, potato</v>
      </c>
      <c r="C41" s="3" t="str">
        <f>'final studies selection analysi'!H41</f>
        <v>x</v>
      </c>
      <c r="D41" s="3" t="str">
        <f>'final studies selection analysi'!I41</f>
        <v>x</v>
      </c>
      <c r="E41" s="3" t="str">
        <f>'final studies selection analysi'!O41</f>
        <v>x</v>
      </c>
      <c r="F41" s="3" t="str">
        <f>'final studies selection analysi'!P41</f>
        <v>x</v>
      </c>
      <c r="G41" s="3" t="str">
        <f>'final studies selection analysi'!Q41</f>
        <v>na</v>
      </c>
      <c r="H41" s="3" t="str">
        <f>'final studies selection analysi'!R41</f>
        <v>na</v>
      </c>
      <c r="I41" s="3" t="str">
        <f>'final studies selection analysi'!S41</f>
        <v>x</v>
      </c>
      <c r="J41" s="50" t="str">
        <f>'final studies selection analysi'!T41</f>
        <v>Norway</v>
      </c>
    </row>
    <row r="42" spans="1:76">
      <c r="A42" s="49" t="str">
        <f>'final studies selection analysi'!C42</f>
        <v>Ortega et al. (2021)</v>
      </c>
      <c r="B42" s="3" t="str">
        <f>'final studies selection analysi'!F42</f>
        <v>rice, pork</v>
      </c>
      <c r="C42" s="3" t="str">
        <f>'final studies selection analysi'!H42</f>
        <v>x</v>
      </c>
      <c r="D42" s="3" t="str">
        <f>'final studies selection analysi'!I42</f>
        <v>x</v>
      </c>
      <c r="E42" s="3" t="str">
        <f>'final studies selection analysi'!O42</f>
        <v>x</v>
      </c>
      <c r="F42" s="3" t="str">
        <f>'final studies selection analysi'!P42</f>
        <v>x</v>
      </c>
      <c r="G42" s="3" t="str">
        <f>'final studies selection analysi'!Q42</f>
        <v>na</v>
      </c>
      <c r="H42" s="3" t="str">
        <f>'final studies selection analysi'!R42</f>
        <v>x</v>
      </c>
      <c r="I42" s="3" t="str">
        <f>'final studies selection analysi'!S42</f>
        <v>na</v>
      </c>
      <c r="J42" s="50" t="str">
        <f>'final studies selection analysi'!T42</f>
        <v>China</v>
      </c>
    </row>
    <row r="43" spans="1:76">
      <c r="A43" s="49" t="str">
        <f>'final studies selection analysi'!C43</f>
        <v>Paudel (2021)</v>
      </c>
      <c r="B43" s="3" t="str">
        <f>'final studies selection analysi'!F43</f>
        <v>apples, soy oil</v>
      </c>
      <c r="C43" s="3" t="str">
        <f>'final studies selection analysi'!H43</f>
        <v>x</v>
      </c>
      <c r="D43" s="3" t="str">
        <f>'final studies selection analysi'!I43</f>
        <v>x</v>
      </c>
      <c r="E43" s="3" t="str">
        <f>'final studies selection analysi'!O43</f>
        <v>x</v>
      </c>
      <c r="F43" s="3" t="str">
        <f>'final studies selection analysi'!P43</f>
        <v>x</v>
      </c>
      <c r="G43" s="3" t="str">
        <f>'final studies selection analysi'!Q43</f>
        <v>na</v>
      </c>
      <c r="H43" s="3" t="str">
        <f>'final studies selection analysi'!R43</f>
        <v>x</v>
      </c>
      <c r="I43" s="3" t="str">
        <f>'final studies selection analysi'!S43</f>
        <v>na</v>
      </c>
      <c r="J43" s="50" t="str">
        <f>'final studies selection analysi'!T43</f>
        <v>USA</v>
      </c>
    </row>
    <row r="44" spans="1:76">
      <c r="A44" s="49" t="str">
        <f>'final studies selection analysi'!C44</f>
        <v>Pruitt et al. (2021)</v>
      </c>
      <c r="B44" s="3" t="str">
        <f>'final studies selection analysi'!F44</f>
        <v>potato</v>
      </c>
      <c r="C44" s="3" t="str">
        <f>'final studies selection analysi'!H44</f>
        <v>x</v>
      </c>
      <c r="D44" s="3" t="str">
        <f>'final studies selection analysi'!I44</f>
        <v>na</v>
      </c>
      <c r="E44" s="3" t="str">
        <f>'final studies selection analysi'!O44</f>
        <v>x</v>
      </c>
      <c r="F44" s="3" t="str">
        <f>'final studies selection analysi'!P44</f>
        <v>x</v>
      </c>
      <c r="G44" s="3" t="str">
        <f>'final studies selection analysi'!Q44</f>
        <v>na</v>
      </c>
      <c r="H44" s="3" t="str">
        <f>'final studies selection analysi'!R44</f>
        <v>na</v>
      </c>
      <c r="I44" s="3" t="str">
        <f>'final studies selection analysi'!S44</f>
        <v>na</v>
      </c>
      <c r="J44" s="50" t="str">
        <f>'final studies selection analysi'!T44</f>
        <v>USA</v>
      </c>
    </row>
    <row r="45" spans="1:76" ht="26" customHeight="1">
      <c r="A45" s="49" t="str">
        <f>'final studies selection analysi'!C45</f>
        <v>Rousselière  and  Rousselière  (2017)</v>
      </c>
      <c r="B45" s="3" t="str">
        <f>'final studies selection analysi'!F45</f>
        <v>apples</v>
      </c>
      <c r="C45" s="3" t="str">
        <f>'final studies selection analysi'!H45</f>
        <v>na</v>
      </c>
      <c r="D45" s="3" t="str">
        <f>'final studies selection analysi'!I45</f>
        <v>x</v>
      </c>
      <c r="E45" s="3" t="str">
        <f>'final studies selection analysi'!O45</f>
        <v>x</v>
      </c>
      <c r="F45" s="3" t="str">
        <f>'final studies selection analysi'!P45</f>
        <v>na</v>
      </c>
      <c r="G45" s="3" t="str">
        <f>'final studies selection analysi'!Q45</f>
        <v>cisgenic</v>
      </c>
      <c r="H45" s="3" t="str">
        <f>'final studies selection analysi'!R45</f>
        <v>na</v>
      </c>
      <c r="I45" s="3" t="str">
        <f>'final studies selection analysi'!S45</f>
        <v>na</v>
      </c>
      <c r="J45" s="50" t="str">
        <f>'final studies selection analysi'!T45</f>
        <v>EU-27,  Norway, Iceland, Turkey</v>
      </c>
    </row>
    <row r="46" spans="1:76">
      <c r="A46" s="49" t="str">
        <f>'final studies selection analysi'!C46</f>
        <v>Saleh et al. (2021)</v>
      </c>
      <c r="B46" s="3" t="str">
        <f>'final studies selection analysi'!F46</f>
        <v>potato</v>
      </c>
      <c r="C46" s="3" t="str">
        <f>'final studies selection analysi'!H46</f>
        <v>na</v>
      </c>
      <c r="D46" s="3" t="str">
        <f>'final studies selection analysi'!I46</f>
        <v>x</v>
      </c>
      <c r="E46" s="3" t="str">
        <f>'final studies selection analysi'!O46</f>
        <v>na</v>
      </c>
      <c r="F46" s="3" t="str">
        <f>'final studies selection analysi'!P46</f>
        <v>x</v>
      </c>
      <c r="G46" s="3" t="str">
        <f>'final studies selection analysi'!Q46</f>
        <v>cisgenic</v>
      </c>
      <c r="H46" s="3" t="str">
        <f>'final studies selection analysi'!R46</f>
        <v>x</v>
      </c>
      <c r="I46" s="3" t="str">
        <f>'final studies selection analysi'!S46</f>
        <v>x</v>
      </c>
      <c r="J46" s="50" t="str">
        <f>'final studies selection analysi'!T46</f>
        <v>Switzerland</v>
      </c>
    </row>
    <row r="47" spans="1:76">
      <c r="A47" s="49" t="str">
        <f>'final studies selection analysi'!C47</f>
        <v>Schaart (2004)</v>
      </c>
      <c r="B47" s="3" t="str">
        <f>'final studies selection analysi'!F47</f>
        <v>strawberries</v>
      </c>
      <c r="C47" s="3" t="str">
        <f>'final studies selection analysi'!H47</f>
        <v>x</v>
      </c>
      <c r="D47" s="3" t="str">
        <f>'final studies selection analysi'!I47</f>
        <v>x</v>
      </c>
      <c r="E47" s="3" t="str">
        <f>'final studies selection analysi'!O47</f>
        <v>x</v>
      </c>
      <c r="F47" s="3" t="str">
        <f>'final studies selection analysi'!P47</f>
        <v>na</v>
      </c>
      <c r="G47" s="3" t="str">
        <f>'final studies selection analysi'!Q47</f>
        <v>cisgenic</v>
      </c>
      <c r="H47" s="3" t="str">
        <f>'final studies selection analysi'!R47</f>
        <v>na</v>
      </c>
      <c r="I47" s="3" t="str">
        <f>'final studies selection analysi'!S47</f>
        <v>na</v>
      </c>
      <c r="J47" s="50" t="str">
        <f>'final studies selection analysi'!T47</f>
        <v>Norway, Denmark, UK</v>
      </c>
    </row>
    <row r="48" spans="1:76">
      <c r="A48" s="49" t="str">
        <f>'final studies selection analysi'!C48</f>
        <v>Schenk et al. (2011)</v>
      </c>
      <c r="B48" s="3" t="str">
        <f>'final studies selection analysi'!F48</f>
        <v>apples</v>
      </c>
      <c r="C48" s="3" t="str">
        <f>'final studies selection analysi'!H48</f>
        <v>na</v>
      </c>
      <c r="D48" s="3" t="str">
        <f>'final studies selection analysi'!I48</f>
        <v>x</v>
      </c>
      <c r="E48" s="3" t="str">
        <f>'final studies selection analysi'!O48</f>
        <v>x</v>
      </c>
      <c r="F48" s="3" t="str">
        <f>'final studies selection analysi'!P48</f>
        <v>na</v>
      </c>
      <c r="G48" s="3" t="str">
        <f>'final studies selection analysi'!Q48</f>
        <v>cisgenic</v>
      </c>
      <c r="H48" s="3" t="str">
        <f>'final studies selection analysi'!R48</f>
        <v>x</v>
      </c>
      <c r="I48" s="3" t="str">
        <f>'final studies selection analysi'!S48</f>
        <v>na</v>
      </c>
      <c r="J48" s="50" t="str">
        <f>'final studies selection analysi'!T48</f>
        <v>Netherlands</v>
      </c>
    </row>
    <row r="49" spans="1:76">
      <c r="A49" s="49" t="str">
        <f>'final studies selection analysi'!C49</f>
        <v>Shew et al. (2016)</v>
      </c>
      <c r="B49" s="3" t="str">
        <f>'final studies selection analysi'!F49</f>
        <v>rice</v>
      </c>
      <c r="C49" s="3" t="str">
        <f>'final studies selection analysi'!H49</f>
        <v>x</v>
      </c>
      <c r="D49" s="3" t="str">
        <f>'final studies selection analysi'!I49</f>
        <v>x</v>
      </c>
      <c r="E49" s="3" t="str">
        <f>'final studies selection analysi'!O49</f>
        <v>x</v>
      </c>
      <c r="F49" s="3" t="str">
        <f>'final studies selection analysi'!P49</f>
        <v>na</v>
      </c>
      <c r="G49" s="3" t="str">
        <f>'final studies selection analysi'!Q49</f>
        <v>cisgenic</v>
      </c>
      <c r="H49" s="3" t="str">
        <f>'final studies selection analysi'!R49</f>
        <v>x</v>
      </c>
      <c r="I49" s="3" t="str">
        <f>'final studies selection analysi'!S49</f>
        <v>na</v>
      </c>
      <c r="J49" s="50" t="str">
        <f>'final studies selection analysi'!T49</f>
        <v>India</v>
      </c>
    </row>
    <row r="50" spans="1:76" ht="23" customHeight="1">
      <c r="A50" s="49" t="str">
        <f>'final studies selection analysi'!C50</f>
        <v>Shew et al. (2017)</v>
      </c>
      <c r="B50" s="3" t="str">
        <f>'final studies selection analysi'!F50</f>
        <v>rice</v>
      </c>
      <c r="C50" s="3" t="str">
        <f>'final studies selection analysi'!H50</f>
        <v>x</v>
      </c>
      <c r="D50" s="3" t="str">
        <f>'final studies selection analysi'!I50</f>
        <v>x</v>
      </c>
      <c r="E50" s="3" t="str">
        <f>'final studies selection analysi'!O50</f>
        <v>x</v>
      </c>
      <c r="F50" s="3" t="str">
        <f>'final studies selection analysi'!P50</f>
        <v>na</v>
      </c>
      <c r="G50" s="3" t="str">
        <f>'final studies selection analysi'!Q50</f>
        <v>RNAi</v>
      </c>
      <c r="H50" s="3" t="str">
        <f>'final studies selection analysi'!R50</f>
        <v>x</v>
      </c>
      <c r="I50" s="3" t="str">
        <f>'final studies selection analysi'!S50</f>
        <v>na</v>
      </c>
      <c r="J50" s="50" t="str">
        <f>'final studies selection analysi'!T50</f>
        <v>Australia, Belgium, Canada, France, USA</v>
      </c>
    </row>
    <row r="51" spans="1:76" ht="26" customHeight="1">
      <c r="A51" s="49" t="str">
        <f>'final studies selection analysi'!C51</f>
        <v>Shew et al. (2018)</v>
      </c>
      <c r="B51" s="3" t="str">
        <f>'final studies selection analysi'!F51</f>
        <v>rice</v>
      </c>
      <c r="C51" s="3" t="str">
        <f>'final studies selection analysi'!H51</f>
        <v>x</v>
      </c>
      <c r="D51" s="3" t="str">
        <f>'final studies selection analysi'!I51</f>
        <v>x</v>
      </c>
      <c r="E51" s="3" t="str">
        <f>'final studies selection analysi'!O51</f>
        <v>x</v>
      </c>
      <c r="F51" s="3" t="str">
        <f>'final studies selection analysi'!P51</f>
        <v>x</v>
      </c>
      <c r="G51" s="3" t="str">
        <f>'final studies selection analysi'!Q51</f>
        <v>na</v>
      </c>
      <c r="H51" s="3" t="str">
        <f>'final studies selection analysi'!R51</f>
        <v>x</v>
      </c>
      <c r="I51" s="3" t="str">
        <f>'final studies selection analysi'!S51</f>
        <v>na</v>
      </c>
      <c r="J51" s="50" t="str">
        <f>'final studies selection analysi'!T51</f>
        <v>Australia, Belgium, Canada, France, USA</v>
      </c>
    </row>
    <row r="52" spans="1:76">
      <c r="A52" s="49" t="str">
        <f>'final studies selection analysi'!C52</f>
        <v>Son and Lim (2021)</v>
      </c>
      <c r="B52" s="3" t="str">
        <f>'final studies selection analysi'!F52</f>
        <v>soybean oil, cotton</v>
      </c>
      <c r="C52" s="3" t="str">
        <f>'final studies selection analysi'!H52</f>
        <v>x</v>
      </c>
      <c r="D52" s="3" t="str">
        <f>'final studies selection analysi'!I52</f>
        <v>na</v>
      </c>
      <c r="E52" s="3" t="str">
        <f>'final studies selection analysi'!O52</f>
        <v>x</v>
      </c>
      <c r="F52" s="3" t="str">
        <f>'final studies selection analysi'!P52</f>
        <v>x</v>
      </c>
      <c r="G52" s="3" t="str">
        <f>'final studies selection analysi'!Q52</f>
        <v>na</v>
      </c>
      <c r="H52" s="3" t="str">
        <f>'final studies selection analysi'!R52</f>
        <v>na</v>
      </c>
      <c r="I52" s="3" t="str">
        <f>'final studies selection analysi'!S52</f>
        <v>na</v>
      </c>
      <c r="J52" s="50" t="str">
        <f>'final studies selection analysi'!T52</f>
        <v>South Korea</v>
      </c>
    </row>
    <row r="53" spans="1:76">
      <c r="A53" s="49" t="str">
        <f>'final studies selection analysi'!C53</f>
        <v>Tabei et al. (2020)</v>
      </c>
      <c r="B53" s="3" t="str">
        <f>'final studies selection analysi'!F53</f>
        <v>food generic</v>
      </c>
      <c r="C53" s="3" t="str">
        <f>'final studies selection analysi'!H53</f>
        <v>na</v>
      </c>
      <c r="D53" s="3" t="str">
        <f>'final studies selection analysi'!I53</f>
        <v>x</v>
      </c>
      <c r="E53" s="3" t="str">
        <f>'final studies selection analysi'!O53</f>
        <v>na</v>
      </c>
      <c r="F53" s="3" t="str">
        <f>'final studies selection analysi'!P53</f>
        <v>x</v>
      </c>
      <c r="G53" s="3" t="str">
        <f>'final studies selection analysi'!Q53</f>
        <v>na</v>
      </c>
      <c r="H53" s="3" t="str">
        <f>'final studies selection analysi'!R53</f>
        <v>na</v>
      </c>
      <c r="I53" s="3" t="str">
        <f>'final studies selection analysi'!S53</f>
        <v>na</v>
      </c>
      <c r="J53" s="50" t="str">
        <f>'final studies selection analysi'!T53</f>
        <v>Japan</v>
      </c>
    </row>
    <row r="54" spans="1:76">
      <c r="A54" s="49" t="str">
        <f>'final studies selection analysi'!C54</f>
        <v>Tsiboe et al. (2017)</v>
      </c>
      <c r="B54" s="3" t="str">
        <f>'final studies selection analysi'!F54</f>
        <v>rice</v>
      </c>
      <c r="C54" s="3" t="str">
        <f>'final studies selection analysi'!H54</f>
        <v>x</v>
      </c>
      <c r="D54" s="3" t="str">
        <f>'final studies selection analysi'!I54</f>
        <v>na</v>
      </c>
      <c r="E54" s="3" t="str">
        <f>'final studies selection analysi'!O54</f>
        <v>x</v>
      </c>
      <c r="F54" s="3" t="str">
        <f>'final studies selection analysi'!P54</f>
        <v>na</v>
      </c>
      <c r="G54" s="3" t="str">
        <f>'final studies selection analysi'!Q54</f>
        <v>cisgenic</v>
      </c>
      <c r="H54" s="3" t="str">
        <f>'final studies selection analysi'!R54</f>
        <v>x</v>
      </c>
      <c r="I54" s="3" t="str">
        <f>'final studies selection analysi'!S54</f>
        <v>na</v>
      </c>
      <c r="J54" s="50" t="str">
        <f>'final studies selection analysi'!T54</f>
        <v>Ghana</v>
      </c>
    </row>
    <row r="55" spans="1:76">
      <c r="A55" s="49" t="str">
        <f>'final studies selection analysi'!C55</f>
        <v>Uddin et al. (2021)</v>
      </c>
      <c r="B55" s="3" t="str">
        <f>'final studies selection analysi'!F55</f>
        <v>grapes</v>
      </c>
      <c r="C55" s="3" t="str">
        <f>'final studies selection analysi'!H55</f>
        <v>x</v>
      </c>
      <c r="D55" s="3" t="str">
        <f>'final studies selection analysi'!I55</f>
        <v>x</v>
      </c>
      <c r="E55" s="3" t="str">
        <f>'final studies selection analysi'!O55</f>
        <v>na</v>
      </c>
      <c r="F55" s="3" t="str">
        <f>'final studies selection analysi'!P55</f>
        <v>x</v>
      </c>
      <c r="G55" s="3" t="str">
        <f>'final studies selection analysi'!Q55</f>
        <v>na</v>
      </c>
      <c r="H55" s="3" t="str">
        <f>'final studies selection analysi'!R55</f>
        <v>x</v>
      </c>
      <c r="I55" s="3" t="str">
        <f>'final studies selection analysi'!S55</f>
        <v>na</v>
      </c>
      <c r="J55" s="50" t="str">
        <f>'final studies selection analysi'!T55</f>
        <v>USA</v>
      </c>
    </row>
    <row r="56" spans="1:76" ht="26.75" customHeight="1">
      <c r="A56" s="49" t="str">
        <f>'final studies selection analysi'!C56</f>
        <v>Vasquez Arreaga (2020)</v>
      </c>
      <c r="B56" s="3" t="str">
        <f>'final studies selection analysi'!F56</f>
        <v>potato, apples, milk, salmon, papaya, sweet corn</v>
      </c>
      <c r="C56" s="3" t="str">
        <f>'final studies selection analysi'!H56</f>
        <v>na</v>
      </c>
      <c r="D56" s="3" t="str">
        <f>'final studies selection analysi'!I56</f>
        <v>x</v>
      </c>
      <c r="E56" s="3" t="str">
        <f>'final studies selection analysi'!O56</f>
        <v>x</v>
      </c>
      <c r="F56" s="3" t="str">
        <f>'final studies selection analysi'!P56</f>
        <v>x</v>
      </c>
      <c r="G56" s="3" t="str">
        <f>'final studies selection analysi'!Q56</f>
        <v>na</v>
      </c>
      <c r="H56" s="3" t="str">
        <f>'final studies selection analysi'!R56</f>
        <v>na</v>
      </c>
      <c r="I56" s="3" t="str">
        <f>'final studies selection analysi'!S56</f>
        <v>x</v>
      </c>
      <c r="J56" s="50" t="str">
        <f>'final studies selection analysi'!T56</f>
        <v>Canada</v>
      </c>
    </row>
    <row r="57" spans="1:76">
      <c r="A57" s="49" t="str">
        <f>'final studies selection analysi'!C57</f>
        <v>Yang and Hobbs (2020a)</v>
      </c>
      <c r="B57" s="3" t="str">
        <f>'final studies selection analysi'!F57</f>
        <v>food</v>
      </c>
      <c r="C57" s="3" t="str">
        <f>'final studies selection analysi'!H57</f>
        <v>na</v>
      </c>
      <c r="D57" s="3" t="str">
        <f>'final studies selection analysi'!I57</f>
        <v>x</v>
      </c>
      <c r="E57" s="3">
        <f>'final studies selection analysi'!O57</f>
        <v>0</v>
      </c>
      <c r="F57" s="3" t="str">
        <f>'final studies selection analysi'!P57</f>
        <v>x</v>
      </c>
      <c r="G57" s="3" t="str">
        <f>'final studies selection analysi'!Q57</f>
        <v>na</v>
      </c>
      <c r="H57" s="3" t="str">
        <f>'final studies selection analysi'!R57</f>
        <v>na</v>
      </c>
      <c r="I57" s="3" t="str">
        <f>'final studies selection analysi'!S57</f>
        <v>na</v>
      </c>
      <c r="J57" s="50" t="str">
        <f>'final studies selection analysi'!T57</f>
        <v>Canada</v>
      </c>
    </row>
    <row r="58" spans="1:76">
      <c r="A58" s="49" t="str">
        <f>'final studies selection analysi'!C58</f>
        <v>Yang and Hobbs (2020b)</v>
      </c>
      <c r="B58" s="3" t="str">
        <f>'final studies selection analysi'!F58</f>
        <v>apples</v>
      </c>
      <c r="C58" s="3" t="str">
        <f>'final studies selection analysi'!H58</f>
        <v>x</v>
      </c>
      <c r="D58" s="3" t="str">
        <f>'final studies selection analysi'!I58</f>
        <v>na</v>
      </c>
      <c r="E58" s="3" t="str">
        <f>'final studies selection analysi'!O58</f>
        <v>x</v>
      </c>
      <c r="F58" s="3" t="str">
        <f>'final studies selection analysi'!P58</f>
        <v>x</v>
      </c>
      <c r="G58" s="3" t="str">
        <f>'final studies selection analysi'!Q58</f>
        <v>na</v>
      </c>
      <c r="H58" s="3" t="str">
        <f>'final studies selection analysi'!R58</f>
        <v>x</v>
      </c>
      <c r="I58" s="3" t="str">
        <f>'final studies selection analysi'!S58</f>
        <v>na</v>
      </c>
      <c r="J58" s="50" t="str">
        <f>'final studies selection analysi'!T58</f>
        <v>Canada</v>
      </c>
    </row>
    <row r="59" spans="1:76" s="36" customFormat="1">
      <c r="A59" s="49" t="str">
        <f>'final studies selection analysi'!C59</f>
        <v>Yunes et al. (2019)</v>
      </c>
      <c r="B59" s="3" t="str">
        <f>'final studies selection analysi'!F59</f>
        <v>pork</v>
      </c>
      <c r="C59" s="3" t="str">
        <f>'final studies selection analysi'!H59</f>
        <v>na</v>
      </c>
      <c r="D59" s="3" t="str">
        <f>'final studies selection analysi'!I59</f>
        <v>x</v>
      </c>
      <c r="E59" s="3" t="str">
        <f>'final studies selection analysi'!O59</f>
        <v>na</v>
      </c>
      <c r="F59" s="3" t="str">
        <f>'final studies selection analysi'!P59</f>
        <v>x</v>
      </c>
      <c r="G59" s="3" t="str">
        <f>'final studies selection analysi'!Q59</f>
        <v>na</v>
      </c>
      <c r="H59" s="3" t="str">
        <f>'final studies selection analysi'!R59</f>
        <v>na</v>
      </c>
      <c r="I59" s="3" t="str">
        <f>'final studies selection analysi'!S59</f>
        <v>na</v>
      </c>
      <c r="J59" s="50" t="str">
        <f>'final studies selection analysi'!T59</f>
        <v>Brazil</v>
      </c>
      <c r="K59" s="13"/>
      <c r="L59" s="13"/>
      <c r="M59" s="13"/>
      <c r="N59" s="13"/>
      <c r="O59" s="13"/>
      <c r="P59" s="13"/>
      <c r="Q59" s="13"/>
      <c r="R59" s="13"/>
      <c r="S59" s="13"/>
      <c r="T59" s="13"/>
      <c r="U59" s="13"/>
      <c r="V59" s="13"/>
      <c r="W59" s="13"/>
      <c r="X59" s="13"/>
      <c r="Y59" s="13"/>
      <c r="Z59" s="13"/>
      <c r="AA59" s="13"/>
      <c r="AB59" s="13"/>
      <c r="AC59" s="13"/>
      <c r="AD59" s="13"/>
      <c r="AE59" s="13"/>
      <c r="AF59" s="13"/>
      <c r="AG59" s="13"/>
      <c r="AH59" s="13"/>
      <c r="AI59" s="13"/>
      <c r="AJ59" s="13"/>
      <c r="AK59" s="13"/>
      <c r="AL59" s="13"/>
      <c r="AM59" s="13"/>
      <c r="AN59" s="13"/>
      <c r="AO59" s="13"/>
      <c r="AP59" s="13"/>
      <c r="AQ59" s="13"/>
      <c r="AR59" s="13"/>
      <c r="AS59" s="13"/>
      <c r="AT59" s="13"/>
      <c r="AU59" s="13"/>
      <c r="AV59" s="13"/>
      <c r="AW59" s="13"/>
      <c r="AX59" s="13"/>
      <c r="AY59" s="35"/>
      <c r="AZ59" s="35"/>
      <c r="BA59" s="35"/>
      <c r="BB59" s="35"/>
      <c r="BC59" s="35"/>
      <c r="BD59" s="35"/>
      <c r="BE59" s="35"/>
      <c r="BF59" s="35"/>
      <c r="BG59" s="35"/>
      <c r="BH59" s="35"/>
      <c r="BI59" s="35"/>
      <c r="BJ59" s="35"/>
      <c r="BK59" s="35"/>
      <c r="BL59" s="35"/>
      <c r="BM59" s="35"/>
      <c r="BN59" s="35"/>
      <c r="BO59" s="35"/>
      <c r="BP59" s="35"/>
      <c r="BQ59" s="35"/>
      <c r="BR59" s="35"/>
      <c r="BS59" s="35"/>
      <c r="BT59" s="35"/>
      <c r="BU59" s="35"/>
      <c r="BV59" s="35"/>
      <c r="BW59" s="35"/>
      <c r="BX59" s="35"/>
    </row>
    <row r="60" spans="1:76">
      <c r="A60" s="56" t="str">
        <f>'final studies selection analysi'!C60</f>
        <v>Yunes et al. (2021)</v>
      </c>
      <c r="B60" s="33" t="str">
        <f>'final studies selection analysi'!F60</f>
        <v>beef</v>
      </c>
      <c r="C60" s="33" t="str">
        <f>'final studies selection analysi'!H60</f>
        <v>na</v>
      </c>
      <c r="D60" s="33" t="str">
        <f>'final studies selection analysi'!I60</f>
        <v>x</v>
      </c>
      <c r="E60" s="33" t="str">
        <f>'final studies selection analysi'!O60</f>
        <v>na</v>
      </c>
      <c r="F60" s="33" t="str">
        <f>'final studies selection analysi'!P60</f>
        <v>x</v>
      </c>
      <c r="G60" s="33" t="str">
        <f>'final studies selection analysi'!Q60</f>
        <v>na</v>
      </c>
      <c r="H60" s="33" t="str">
        <f>'final studies selection analysi'!R60</f>
        <v>na</v>
      </c>
      <c r="I60" s="33" t="str">
        <f>'final studies selection analysi'!S60</f>
        <v>na</v>
      </c>
      <c r="J60" s="57" t="str">
        <f>'final studies selection analysi'!T60</f>
        <v>Brazil</v>
      </c>
    </row>
    <row r="61" spans="1:76" ht="14">
      <c r="A61" s="3"/>
      <c r="B61" s="3"/>
      <c r="C61" s="3"/>
      <c r="D61" s="3"/>
      <c r="E61" s="3"/>
      <c r="F61" s="3"/>
      <c r="G61" s="3"/>
      <c r="H61" s="3"/>
      <c r="I61" s="3"/>
      <c r="J61" s="3"/>
    </row>
  </sheetData>
  <pageMargins left="0.7" right="0.7" top="0.75" bottom="0.75" header="0.3" footer="0.3"/>
  <pageSetup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62"/>
  <sheetViews>
    <sheetView topLeftCell="A22" workbookViewId="0">
      <selection activeCell="D54" sqref="D54"/>
    </sheetView>
  </sheetViews>
  <sheetFormatPr baseColWidth="10" defaultColWidth="8.83203125" defaultRowHeight="15"/>
  <cols>
    <col min="1" max="1" width="9" style="11"/>
    <col min="7" max="9" width="9" style="16"/>
    <col min="16" max="16" width="8.83203125" customWidth="1"/>
    <col min="17" max="17" width="52.5" customWidth="1"/>
    <col min="18" max="18" width="17.5" customWidth="1"/>
    <col min="20" max="20" width="13" customWidth="1"/>
  </cols>
  <sheetData>
    <row r="1" spans="1:18" ht="32">
      <c r="A1" s="10" t="s">
        <v>487</v>
      </c>
      <c r="G1" s="17" t="s">
        <v>615</v>
      </c>
      <c r="H1" s="17" t="s">
        <v>488</v>
      </c>
      <c r="I1" s="18" t="s">
        <v>616</v>
      </c>
      <c r="J1" s="10" t="s">
        <v>489</v>
      </c>
      <c r="K1" s="10" t="s">
        <v>490</v>
      </c>
      <c r="M1" s="10"/>
      <c r="Q1" s="61" t="s">
        <v>613</v>
      </c>
    </row>
    <row r="2" spans="1:18">
      <c r="A2" s="11" t="s">
        <v>306</v>
      </c>
      <c r="G2" s="16" t="s">
        <v>24</v>
      </c>
      <c r="H2" s="16" t="s">
        <v>24</v>
      </c>
      <c r="P2">
        <f>'final studies selection analysi'!A60</f>
        <v>59</v>
      </c>
      <c r="Q2" s="62" t="s">
        <v>637</v>
      </c>
    </row>
    <row r="3" spans="1:18">
      <c r="A3" s="11" t="s">
        <v>306</v>
      </c>
      <c r="G3" s="16" t="s">
        <v>24</v>
      </c>
      <c r="H3" s="16" t="s">
        <v>24</v>
      </c>
      <c r="P3">
        <f>'final studies selection analysi'!I61</f>
        <v>43</v>
      </c>
      <c r="Q3" s="62" t="s">
        <v>638</v>
      </c>
    </row>
    <row r="4" spans="1:18">
      <c r="A4" s="11" t="s">
        <v>306</v>
      </c>
      <c r="G4" s="16" t="s">
        <v>24</v>
      </c>
      <c r="H4" s="16" t="s">
        <v>24</v>
      </c>
      <c r="P4">
        <f>'final studies selection analysi'!H61</f>
        <v>33</v>
      </c>
      <c r="Q4" s="62" t="s">
        <v>609</v>
      </c>
    </row>
    <row r="5" spans="1:18" ht="30">
      <c r="A5" s="11" t="s">
        <v>234</v>
      </c>
      <c r="G5" s="16" t="s">
        <v>24</v>
      </c>
      <c r="K5" t="s">
        <v>24</v>
      </c>
      <c r="P5">
        <f>'final studies selection analysi'!J61</f>
        <v>45</v>
      </c>
      <c r="Q5" s="62" t="s">
        <v>610</v>
      </c>
    </row>
    <row r="6" spans="1:18">
      <c r="A6" s="11" t="s">
        <v>192</v>
      </c>
      <c r="G6" s="16" t="s">
        <v>24</v>
      </c>
      <c r="Q6" s="62" t="s">
        <v>611</v>
      </c>
    </row>
    <row r="7" spans="1:18">
      <c r="A7" s="11" t="s">
        <v>466</v>
      </c>
      <c r="I7" s="16" t="s">
        <v>24</v>
      </c>
      <c r="Q7" s="63" t="s">
        <v>612</v>
      </c>
    </row>
    <row r="8" spans="1:18" ht="16" thickBot="1">
      <c r="A8" s="11" t="s">
        <v>466</v>
      </c>
      <c r="I8" s="16" t="s">
        <v>24</v>
      </c>
      <c r="Q8" s="64" t="s">
        <v>635</v>
      </c>
    </row>
    <row r="9" spans="1:18">
      <c r="A9" s="11" t="s">
        <v>29</v>
      </c>
      <c r="G9" s="16" t="s">
        <v>24</v>
      </c>
    </row>
    <row r="10" spans="1:18">
      <c r="A10" s="11" t="s">
        <v>29</v>
      </c>
      <c r="G10" s="16" t="s">
        <v>24</v>
      </c>
    </row>
    <row r="11" spans="1:18" ht="16">
      <c r="A11" s="11" t="s">
        <v>29</v>
      </c>
      <c r="G11" s="16" t="s">
        <v>24</v>
      </c>
      <c r="Q11" s="31" t="s">
        <v>491</v>
      </c>
      <c r="R11" s="32" t="s">
        <v>492</v>
      </c>
    </row>
    <row r="12" spans="1:18">
      <c r="A12" s="11" t="s">
        <v>29</v>
      </c>
      <c r="G12" s="16" t="s">
        <v>24</v>
      </c>
      <c r="Q12" s="66">
        <f>COUNTIFS('final studies selection analysi'!B$2:B$60,  "&lt;=2010",'final studies selection analysi'!B$2:B$60, "&gt; 2000")</f>
        <v>3</v>
      </c>
      <c r="R12" s="19" t="s">
        <v>494</v>
      </c>
    </row>
    <row r="13" spans="1:18">
      <c r="A13" s="11" t="s">
        <v>29</v>
      </c>
      <c r="G13" s="16" t="s">
        <v>24</v>
      </c>
      <c r="Q13" s="66">
        <f>COUNTIFS('final studies selection analysi'!B$2:B$60,  "&lt;=2013",'final studies selection analysi'!B$2:B$60, "&gt; 2010")</f>
        <v>5</v>
      </c>
      <c r="R13" s="19" t="s">
        <v>495</v>
      </c>
    </row>
    <row r="14" spans="1:18">
      <c r="A14" s="11" t="s">
        <v>70</v>
      </c>
      <c r="G14" s="16" t="s">
        <v>24</v>
      </c>
      <c r="H14" s="16" t="s">
        <v>24</v>
      </c>
      <c r="Q14" s="66">
        <f>COUNTIFS('final studies selection analysi'!B$2:B$60,  "&lt;=2016",'final studies selection analysi'!B$2:B$60, "&gt; 2013")</f>
        <v>4</v>
      </c>
      <c r="R14" s="19" t="s">
        <v>496</v>
      </c>
    </row>
    <row r="15" spans="1:18">
      <c r="A15" s="11" t="s">
        <v>335</v>
      </c>
      <c r="K15" t="s">
        <v>24</v>
      </c>
      <c r="Q15" s="66">
        <f>COUNTIFS('final studies selection analysi'!B$2:B$60,  "&lt;=2025",'final studies selection analysi'!B$2:B$60, "&gt; 2019")</f>
        <v>29</v>
      </c>
      <c r="R15" s="19" t="s">
        <v>497</v>
      </c>
    </row>
    <row r="16" spans="1:18">
      <c r="A16" s="11" t="s">
        <v>38</v>
      </c>
      <c r="I16" s="16" t="s">
        <v>24</v>
      </c>
      <c r="Q16" s="66">
        <f>COUNTIFS('final studies selection analysi'!B$2:B$60,  "&lt;=2019",'final studies selection analysi'!B$2:B$60, "&gt; 2016")</f>
        <v>18</v>
      </c>
      <c r="R16" s="19" t="s">
        <v>498</v>
      </c>
    </row>
    <row r="17" spans="1:21">
      <c r="A17" s="11" t="s">
        <v>38</v>
      </c>
      <c r="I17" s="16" t="s">
        <v>24</v>
      </c>
      <c r="Q17" s="65">
        <f>SUM(Q12:Q16)</f>
        <v>59</v>
      </c>
      <c r="R17" s="20" t="s">
        <v>499</v>
      </c>
    </row>
    <row r="18" spans="1:21">
      <c r="A18" s="11" t="s">
        <v>148</v>
      </c>
      <c r="G18" s="16" t="s">
        <v>24</v>
      </c>
      <c r="Q18" s="67"/>
      <c r="R18" s="1"/>
    </row>
    <row r="19" spans="1:21">
      <c r="A19" s="11" t="s">
        <v>148</v>
      </c>
      <c r="G19" s="16" t="s">
        <v>24</v>
      </c>
    </row>
    <row r="20" spans="1:21" ht="32">
      <c r="A20" s="11" t="s">
        <v>148</v>
      </c>
      <c r="G20" s="16" t="s">
        <v>24</v>
      </c>
      <c r="Q20" s="27" t="s">
        <v>12</v>
      </c>
      <c r="R20" s="28" t="s">
        <v>482</v>
      </c>
      <c r="S20" s="29" t="s">
        <v>500</v>
      </c>
      <c r="T20" s="29" t="s">
        <v>501</v>
      </c>
      <c r="U20" s="30" t="s">
        <v>16</v>
      </c>
    </row>
    <row r="21" spans="1:21">
      <c r="A21" s="11" t="s">
        <v>502</v>
      </c>
      <c r="G21" s="16" t="s">
        <v>24</v>
      </c>
      <c r="Q21" s="21">
        <f>'final studies selection analysi'!O61</f>
        <v>38</v>
      </c>
      <c r="R21" s="22">
        <f>'final studies selection analysi'!P61</f>
        <v>37</v>
      </c>
      <c r="S21" s="22">
        <f>'final studies selection analysi'!Q61</f>
        <v>24</v>
      </c>
      <c r="T21" s="22">
        <f>'final studies selection analysi'!R61</f>
        <v>34</v>
      </c>
      <c r="U21" s="23">
        <f>'final studies selection analysi'!S61</f>
        <v>12</v>
      </c>
    </row>
    <row r="22" spans="1:21">
      <c r="A22" s="11" t="s">
        <v>502</v>
      </c>
      <c r="G22" s="16" t="s">
        <v>24</v>
      </c>
      <c r="Q22" s="21"/>
      <c r="R22" s="22" t="str">
        <f>'final studies selection analysi'!P62</f>
        <v>rnai</v>
      </c>
      <c r="S22" s="22">
        <f>'final studies selection analysi'!Q62</f>
        <v>4</v>
      </c>
      <c r="T22" s="22"/>
      <c r="U22" s="23"/>
    </row>
    <row r="23" spans="1:21">
      <c r="A23" s="11" t="s">
        <v>502</v>
      </c>
      <c r="G23" s="16" t="s">
        <v>24</v>
      </c>
      <c r="Q23" s="21"/>
      <c r="R23" s="22" t="str">
        <f>'final studies selection analysi'!P63</f>
        <v>cisgenic</v>
      </c>
      <c r="S23" s="22">
        <f>'final studies selection analysi'!Q63</f>
        <v>16</v>
      </c>
      <c r="T23" s="22"/>
      <c r="U23" s="23"/>
    </row>
    <row r="24" spans="1:21">
      <c r="A24" s="11" t="s">
        <v>503</v>
      </c>
      <c r="G24" s="16" t="s">
        <v>24</v>
      </c>
      <c r="Q24" s="21"/>
      <c r="R24" s="22" t="str">
        <f>'final studies selection analysi'!P64</f>
        <v>intragenic</v>
      </c>
      <c r="S24" s="22">
        <f>'final studies selection analysi'!Q64</f>
        <v>3</v>
      </c>
      <c r="T24" s="22"/>
      <c r="U24" s="23"/>
    </row>
    <row r="25" spans="1:21">
      <c r="A25" s="11" t="s">
        <v>504</v>
      </c>
      <c r="G25" s="16" t="s">
        <v>24</v>
      </c>
      <c r="Q25" s="24"/>
      <c r="R25" s="25" t="str">
        <f>'final studies selection analysi'!P65</f>
        <v xml:space="preserve">ingenic </v>
      </c>
      <c r="S25" s="25">
        <f>'final studies selection analysi'!Q65</f>
        <v>1</v>
      </c>
      <c r="T25" s="25"/>
      <c r="U25" s="26"/>
    </row>
    <row r="26" spans="1:21">
      <c r="A26" s="11" t="s">
        <v>493</v>
      </c>
      <c r="G26" s="16" t="s">
        <v>24</v>
      </c>
    </row>
    <row r="27" spans="1:21">
      <c r="A27" s="11" t="s">
        <v>246</v>
      </c>
      <c r="G27" s="16" t="s">
        <v>24</v>
      </c>
      <c r="H27" s="16" t="s">
        <v>24</v>
      </c>
    </row>
    <row r="28" spans="1:21">
      <c r="A28" s="11" t="s">
        <v>260</v>
      </c>
      <c r="G28" s="16" t="s">
        <v>24</v>
      </c>
      <c r="H28" s="16" t="s">
        <v>24</v>
      </c>
    </row>
    <row r="29" spans="1:21">
      <c r="A29" s="11" t="s">
        <v>260</v>
      </c>
      <c r="G29" s="16" t="s">
        <v>24</v>
      </c>
      <c r="H29" s="16" t="s">
        <v>24</v>
      </c>
    </row>
    <row r="30" spans="1:21" s="40" customFormat="1">
      <c r="A30" s="39" t="s">
        <v>539</v>
      </c>
      <c r="G30" s="41" t="s">
        <v>24</v>
      </c>
      <c r="H30" s="41" t="s">
        <v>24</v>
      </c>
      <c r="I30" s="41"/>
      <c r="K30" s="40" t="s">
        <v>24</v>
      </c>
      <c r="Q30"/>
      <c r="R30"/>
      <c r="S30"/>
      <c r="T30"/>
      <c r="U30"/>
    </row>
    <row r="31" spans="1:21">
      <c r="A31" s="11" t="s">
        <v>427</v>
      </c>
      <c r="J31" t="s">
        <v>24</v>
      </c>
    </row>
    <row r="32" spans="1:21">
      <c r="A32" s="11" t="s">
        <v>387</v>
      </c>
      <c r="K32" t="s">
        <v>24</v>
      </c>
      <c r="Q32" s="40"/>
      <c r="R32" s="40"/>
      <c r="S32" s="40"/>
      <c r="T32" s="40"/>
      <c r="U32" s="40"/>
    </row>
    <row r="33" spans="1:11">
      <c r="A33" s="11" t="s">
        <v>64</v>
      </c>
      <c r="G33" s="16" t="s">
        <v>24</v>
      </c>
    </row>
    <row r="34" spans="1:11">
      <c r="A34" s="11" t="s">
        <v>64</v>
      </c>
      <c r="G34" s="16" t="s">
        <v>24</v>
      </c>
    </row>
    <row r="35" spans="1:11">
      <c r="A35" s="11" t="s">
        <v>64</v>
      </c>
      <c r="G35" s="16" t="s">
        <v>24</v>
      </c>
    </row>
    <row r="36" spans="1:11">
      <c r="A36" s="11" t="s">
        <v>184</v>
      </c>
      <c r="K36" t="s">
        <v>24</v>
      </c>
    </row>
    <row r="37" spans="1:11">
      <c r="A37" s="11" t="s">
        <v>184</v>
      </c>
      <c r="K37" t="s">
        <v>24</v>
      </c>
    </row>
    <row r="38" spans="1:11">
      <c r="A38" s="11" t="s">
        <v>184</v>
      </c>
      <c r="K38" t="s">
        <v>24</v>
      </c>
    </row>
    <row r="39" spans="1:11">
      <c r="A39" s="11" t="s">
        <v>184</v>
      </c>
      <c r="K39" t="s">
        <v>24</v>
      </c>
    </row>
    <row r="40" spans="1:11">
      <c r="A40" s="11" t="s">
        <v>614</v>
      </c>
      <c r="K40" t="s">
        <v>24</v>
      </c>
    </row>
    <row r="41" spans="1:11">
      <c r="A41" s="11" t="s">
        <v>597</v>
      </c>
      <c r="G41" s="16" t="s">
        <v>24</v>
      </c>
    </row>
    <row r="42" spans="1:11">
      <c r="A42" s="11" t="s">
        <v>315</v>
      </c>
      <c r="J42" t="s">
        <v>24</v>
      </c>
    </row>
    <row r="43" spans="1:11">
      <c r="A43" s="11" t="s">
        <v>377</v>
      </c>
      <c r="G43" s="16" t="s">
        <v>24</v>
      </c>
    </row>
    <row r="44" spans="1:11">
      <c r="A44" s="11" t="s">
        <v>325</v>
      </c>
      <c r="G44" s="16" t="s">
        <v>24</v>
      </c>
    </row>
    <row r="45" spans="1:11">
      <c r="A45" s="11" t="s">
        <v>367</v>
      </c>
      <c r="G45" s="16" t="s">
        <v>24</v>
      </c>
    </row>
    <row r="46" spans="1:11">
      <c r="A46" s="11" t="s">
        <v>417</v>
      </c>
      <c r="K46" t="s">
        <v>24</v>
      </c>
    </row>
    <row r="47" spans="1:11">
      <c r="A47" s="11" t="s">
        <v>505</v>
      </c>
      <c r="H47" s="16" t="s">
        <v>24</v>
      </c>
    </row>
    <row r="48" spans="1:11">
      <c r="A48" s="11" t="s">
        <v>505</v>
      </c>
      <c r="H48" s="16" t="s">
        <v>24</v>
      </c>
    </row>
    <row r="49" spans="1:11">
      <c r="A49" s="11" t="s">
        <v>506</v>
      </c>
      <c r="G49" s="16" t="s">
        <v>24</v>
      </c>
      <c r="H49" s="16" t="s">
        <v>24</v>
      </c>
      <c r="K49" t="s">
        <v>24</v>
      </c>
    </row>
    <row r="50" spans="1:11">
      <c r="A50" s="11" t="s">
        <v>507</v>
      </c>
      <c r="H50" s="16" t="s">
        <v>24</v>
      </c>
    </row>
    <row r="51" spans="1:11">
      <c r="A51" s="11" t="s">
        <v>50</v>
      </c>
      <c r="H51" s="16" t="s">
        <v>24</v>
      </c>
    </row>
    <row r="52" spans="1:11">
      <c r="A52" s="11" t="s">
        <v>50</v>
      </c>
      <c r="H52" s="16" t="s">
        <v>24</v>
      </c>
    </row>
    <row r="53" spans="1:11">
      <c r="A53" s="11" t="s">
        <v>78</v>
      </c>
      <c r="H53" s="16" t="s">
        <v>24</v>
      </c>
    </row>
    <row r="54" spans="1:11">
      <c r="A54" s="11" t="s">
        <v>78</v>
      </c>
      <c r="H54" s="16" t="s">
        <v>24</v>
      </c>
    </row>
    <row r="55" spans="1:11">
      <c r="A55" s="11" t="s">
        <v>78</v>
      </c>
      <c r="H55" s="16" t="s">
        <v>24</v>
      </c>
    </row>
    <row r="56" spans="1:11">
      <c r="A56" s="11" t="s">
        <v>78</v>
      </c>
      <c r="H56" s="16" t="s">
        <v>24</v>
      </c>
    </row>
    <row r="57" spans="1:11">
      <c r="A57" s="11" t="s">
        <v>78</v>
      </c>
      <c r="H57" s="16" t="s">
        <v>24</v>
      </c>
    </row>
    <row r="58" spans="1:11">
      <c r="A58" s="11" t="s">
        <v>78</v>
      </c>
      <c r="H58" s="16" t="s">
        <v>24</v>
      </c>
    </row>
    <row r="59" spans="1:11">
      <c r="A59" s="11" t="s">
        <v>78</v>
      </c>
      <c r="H59" s="16" t="s">
        <v>24</v>
      </c>
    </row>
    <row r="60" spans="1:11" ht="16" thickBot="1">
      <c r="A60" s="11" t="s">
        <v>78</v>
      </c>
      <c r="H60" s="16" t="s">
        <v>24</v>
      </c>
    </row>
    <row r="61" spans="1:11">
      <c r="G61" s="42">
        <f>COUNTIF(G2:G60,"x")</f>
        <v>32</v>
      </c>
      <c r="H61" s="43">
        <f>COUNTIF(H2:H60,"x")</f>
        <v>22</v>
      </c>
      <c r="I61" s="43">
        <f>COUNTIF(I2:I60,"x")</f>
        <v>4</v>
      </c>
      <c r="J61" s="43">
        <f>COUNTIF(J2:J60,"x")</f>
        <v>2</v>
      </c>
      <c r="K61" s="44">
        <f>COUNTIF(K2:K60,"x")</f>
        <v>11</v>
      </c>
    </row>
    <row r="62" spans="1:11" ht="33" thickBot="1">
      <c r="G62" s="45" t="s">
        <v>615</v>
      </c>
      <c r="H62" s="46" t="s">
        <v>488</v>
      </c>
      <c r="I62" s="46" t="s">
        <v>616</v>
      </c>
      <c r="J62" s="47" t="s">
        <v>489</v>
      </c>
      <c r="K62" s="48" t="s">
        <v>490</v>
      </c>
    </row>
  </sheetData>
  <sortState xmlns:xlrd2="http://schemas.microsoft.com/office/spreadsheetml/2017/richdata2" ref="M2:M186">
    <sortCondition ref="M2:M186"/>
  </sortState>
  <pageMargins left="0.7" right="0.7" top="0.75" bottom="0.75" header="0.3" footer="0.3"/>
  <pageSetup orientation="portrait" horizontalDpi="0" verticalDpi="0"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workbookViewId="0">
      <selection activeCell="L12" sqref="L12"/>
    </sheetView>
  </sheetViews>
  <sheetFormatPr baseColWidth="10" defaultColWidth="8.83203125" defaultRowHeight="15"/>
  <sheetData/>
  <pageMargins left="0.7" right="0.7" top="0.75" bottom="0.75" header="0.3" footer="0.3"/>
  <pageSetup orientation="portrait" horizontalDpi="0" verticalDpi="0" r:id="rId1"/>
  <drawing r:id="rId2"/>
  <legacyDrawing r:id="rId3"/>
  <oleObjects>
    <mc:AlternateContent xmlns:mc="http://schemas.openxmlformats.org/markup-compatibility/2006">
      <mc:Choice Requires="x14">
        <oleObject progId="Word.Document.12" shapeId="4097" r:id="rId4">
          <objectPr defaultSize="0" autoPict="0" r:id="rId5">
            <anchor moveWithCells="1">
              <from>
                <xdr:col>0</xdr:col>
                <xdr:colOff>0</xdr:colOff>
                <xdr:row>0</xdr:row>
                <xdr:rowOff>0</xdr:rowOff>
              </from>
              <to>
                <xdr:col>9</xdr:col>
                <xdr:colOff>406400</xdr:colOff>
                <xdr:row>28</xdr:row>
                <xdr:rowOff>12700</xdr:rowOff>
              </to>
            </anchor>
          </objectPr>
        </oleObject>
      </mc:Choice>
      <mc:Fallback>
        <oleObject progId="Word.Document.12" shapeId="4097" r:id="rId4"/>
      </mc:Fallback>
    </mc:AlternateContent>
  </oleObjec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F18A53C809043418629EB0B448CBE42" ma:contentTypeVersion="13" ma:contentTypeDescription="Create a new document." ma:contentTypeScope="" ma:versionID="1aba6216aebaee68049aaddce8ea80d3">
  <xsd:schema xmlns:xsd="http://www.w3.org/2001/XMLSchema" xmlns:xs="http://www.w3.org/2001/XMLSchema" xmlns:p="http://schemas.microsoft.com/office/2006/metadata/properties" xmlns:ns3="38552b25-ee61-4231-a6c7-69e80a03d024" xmlns:ns4="8d22d9e5-15ba-4ac7-9032-4f1a7a3d75c1" targetNamespace="http://schemas.microsoft.com/office/2006/metadata/properties" ma:root="true" ma:fieldsID="c3378233eff0b97064594bffa00f172c" ns3:_="" ns4:_="">
    <xsd:import namespace="38552b25-ee61-4231-a6c7-69e80a03d024"/>
    <xsd:import namespace="8d22d9e5-15ba-4ac7-9032-4f1a7a3d75c1"/>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DateTaken" minOccurs="0"/>
                <xsd:element ref="ns4:MediaServiceAutoTags" minOccurs="0"/>
                <xsd:element ref="ns4:MediaServiceLocation" minOccurs="0"/>
                <xsd:element ref="ns4:MediaServiceOCR" minOccurs="0"/>
                <xsd:element ref="ns4:MediaServiceEventHashCode" minOccurs="0"/>
                <xsd:element ref="ns4:MediaServiceGenerationTime" minOccurs="0"/>
                <xsd:element ref="ns4:MediaServiceAutoKeyPoints" minOccurs="0"/>
                <xsd:element ref="ns4: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8552b25-ee61-4231-a6c7-69e80a03d024"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element name="SharingHintHash" ma:index="10" nillable="true" ma:displayName="Sharing Hint Hash" ma:description=""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d22d9e5-15ba-4ac7-9032-4f1a7a3d75c1" elementFormDefault="qualified">
    <xsd:import namespace="http://schemas.microsoft.com/office/2006/documentManagement/types"/>
    <xsd:import namespace="http://schemas.microsoft.com/office/infopath/2007/PartnerControls"/>
    <xsd:element name="MediaServiceMetadata" ma:index="11" nillable="true" ma:displayName="MediaServiceMetadata" ma:description="" ma:hidden="true" ma:internalName="MediaServiceMetadata" ma:readOnly="true">
      <xsd:simpleType>
        <xsd:restriction base="dms:Note"/>
      </xsd:simpleType>
    </xsd:element>
    <xsd:element name="MediaServiceFastMetadata" ma:index="12" nillable="true" ma:displayName="MediaServiceFastMetadata" ma:description="" ma:hidden="true" ma:internalName="MediaServiceFastMetadata" ma:readOnly="true">
      <xsd:simpleType>
        <xsd:restriction base="dms:Note"/>
      </xsd:simpleType>
    </xsd:element>
    <xsd:element name="MediaServiceDateTaken" ma:index="13" nillable="true" ma:displayName="MediaServiceDateTaken" ma:description="" ma:hidden="true" ma:internalName="MediaServiceDateTaken" ma:readOnly="true">
      <xsd:simpleType>
        <xsd:restriction base="dms:Text"/>
      </xsd:simpleType>
    </xsd:element>
    <xsd:element name="MediaServiceAutoTags" ma:index="14" nillable="true" ma:displayName="MediaServiceAutoTags" ma:description="" ma:internalName="MediaServiceAutoTags" ma:readOnly="true">
      <xsd:simpleType>
        <xsd:restriction base="dms:Text"/>
      </xsd:simpleType>
    </xsd:element>
    <xsd:element name="MediaServiceLocation" ma:index="15" nillable="true" ma:displayName="MediaServiceLocation" ma:description="" ma:internalName="MediaServiceLocation" ma:readOnly="true">
      <xsd:simpleType>
        <xsd:restriction base="dms:Text"/>
      </xsd:simpleType>
    </xsd:element>
    <xsd:element name="MediaServiceOCR" ma:index="16" nillable="true" ma:displayName="MediaServiceOCR" ma:internalName="MediaServiceOCR" ma:readOnly="true">
      <xsd:simpleType>
        <xsd:restriction base="dms:Note">
          <xsd:maxLength value="255"/>
        </xsd:restriction>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88407F7-BFB9-4C69-A74C-C902B9AB13D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8552b25-ee61-4231-a6c7-69e80a03d024"/>
    <ds:schemaRef ds:uri="8d22d9e5-15ba-4ac7-9032-4f1a7a3d75c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73FB053-927F-4159-BBE2-CB62DC6BDE9C}">
  <ds:schemaRefs>
    <ds:schemaRef ds:uri="http://schemas.openxmlformats.org/package/2006/metadata/core-properties"/>
    <ds:schemaRef ds:uri="http://schemas.microsoft.com/office/2006/documentManagement/types"/>
    <ds:schemaRef ds:uri="8d22d9e5-15ba-4ac7-9032-4f1a7a3d75c1"/>
    <ds:schemaRef ds:uri="http://purl.org/dc/elements/1.1/"/>
    <ds:schemaRef ds:uri="http://schemas.microsoft.com/office/2006/metadata/properties"/>
    <ds:schemaRef ds:uri="38552b25-ee61-4231-a6c7-69e80a03d024"/>
    <ds:schemaRef ds:uri="http://purl.org/dc/terms/"/>
    <ds:schemaRef ds:uri="http://schemas.microsoft.com/office/infopath/2007/PartnerControls"/>
    <ds:schemaRef ds:uri="http://www.w3.org/XML/1998/namespace"/>
    <ds:schemaRef ds:uri="http://purl.org/dc/dcmitype/"/>
  </ds:schemaRefs>
</ds:datastoreItem>
</file>

<file path=customXml/itemProps3.xml><?xml version="1.0" encoding="utf-8"?>
<ds:datastoreItem xmlns:ds="http://schemas.openxmlformats.org/officeDocument/2006/customXml" ds:itemID="{2D1AAFA8-20CC-4E1B-BE55-34B7D914CB8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final studies selection analysi</vt:lpstr>
      <vt:lpstr>summary table  for  the paper</vt:lpstr>
      <vt:lpstr>statistical summary</vt:lpstr>
      <vt:lpstr>search information flow diagram</vt:lpstr>
    </vt:vector>
  </TitlesOfParts>
  <Manager/>
  <Company>University of Nebraska-Lincoln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 artist</dc:creator>
  <cp:keywords/>
  <dc:description/>
  <cp:lastModifiedBy>Christopher Gustafson</cp:lastModifiedBy>
  <cp:revision/>
  <dcterms:created xsi:type="dcterms:W3CDTF">2021-06-01T19:00:55Z</dcterms:created>
  <dcterms:modified xsi:type="dcterms:W3CDTF">2021-09-30T17:06:54Z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0x0101005F18A53C809043418629EB0B448CBE42</vt:lpwstr>
  </property>
</Properties>
</file>